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B:\ПРОЕКТ БЮДЖЕТА НА 2024 ГОД\СОГЛАСОВАНИЕ\К ОТПРАВКЕ\ЗАКОН\"/>
    </mc:Choice>
  </mc:AlternateContent>
  <bookViews>
    <workbookView xWindow="13400" yWindow="-350" windowWidth="14910" windowHeight="12410"/>
  </bookViews>
  <sheets>
    <sheet name="доходы 2022 (3)" sheetId="3" r:id="rId1"/>
    <sheet name="доходы 2022 (2)" sheetId="2" r:id="rId2"/>
  </sheets>
  <definedNames>
    <definedName name="_xlnm._FilterDatabase" localSheetId="1" hidden="1">'доходы 2022 (2)'!$A$9:$K$244</definedName>
    <definedName name="_xlnm._FilterDatabase" localSheetId="0" hidden="1">'доходы 2022 (3)'!$A$9:$I$26</definedName>
    <definedName name="Z_0813F25C_F2BE_40BB_95EA_83E01CC58D72_.wvu.Cols" localSheetId="1" hidden="1">'доходы 2022 (2)'!$A:$B,'доходы 2022 (2)'!#REF!</definedName>
    <definedName name="Z_0813F25C_F2BE_40BB_95EA_83E01CC58D72_.wvu.Cols" localSheetId="0" hidden="1">'доходы 2022 (3)'!$A:$B,'доходы 2022 (3)'!#REF!</definedName>
    <definedName name="Z_0813F25C_F2BE_40BB_95EA_83E01CC58D72_.wvu.FilterData" localSheetId="1" hidden="1">'доходы 2022 (2)'!$A$8:$B$244</definedName>
    <definedName name="Z_0813F25C_F2BE_40BB_95EA_83E01CC58D72_.wvu.FilterData" localSheetId="0" hidden="1">'доходы 2022 (3)'!$A$8:$B$26</definedName>
    <definedName name="Z_0813F25C_F2BE_40BB_95EA_83E01CC58D72_.wvu.PrintArea" localSheetId="1" hidden="1">'доходы 2022 (2)'!$A$3:$B$244</definedName>
    <definedName name="Z_0813F25C_F2BE_40BB_95EA_83E01CC58D72_.wvu.PrintArea" localSheetId="0" hidden="1">'доходы 2022 (3)'!$A$3:$B$26</definedName>
    <definedName name="Z_0813F25C_F2BE_40BB_95EA_83E01CC58D72_.wvu.PrintTitles" localSheetId="1" hidden="1">'доходы 2022 (2)'!$7:$8</definedName>
    <definedName name="Z_0813F25C_F2BE_40BB_95EA_83E01CC58D72_.wvu.PrintTitles" localSheetId="0" hidden="1">'доходы 2022 (3)'!$7:$8</definedName>
    <definedName name="Z_08B5ED92_10E2_42AE_82E9_32E381746883_.wvu.FilterData" localSheetId="1" hidden="1">'доходы 2022 (2)'!$A$8:$B$244</definedName>
    <definedName name="Z_08B5ED92_10E2_42AE_82E9_32E381746883_.wvu.FilterData" localSheetId="0" hidden="1">'доходы 2022 (3)'!$A$8:$B$26</definedName>
    <definedName name="Z_119D1993_C847_49EE_A0C9_FEC331859CF4_.wvu.FilterData" localSheetId="1" hidden="1">'доходы 2022 (2)'!$A$8:$B$244</definedName>
    <definedName name="Z_119D1993_C847_49EE_A0C9_FEC331859CF4_.wvu.FilterData" localSheetId="0" hidden="1">'доходы 2022 (3)'!$A$8:$B$26</definedName>
    <definedName name="Z_1900A86B_9CC7_4916_865E_39BD845A674C_.wvu.FilterData" localSheetId="1" hidden="1">'доходы 2022 (2)'!$A$8:$B$244</definedName>
    <definedName name="Z_1900A86B_9CC7_4916_865E_39BD845A674C_.wvu.FilterData" localSheetId="0" hidden="1">'доходы 2022 (3)'!$A$8:$B$26</definedName>
    <definedName name="Z_21D6EB31_1538_4FDE_9566_B85E3B63B73E_.wvu.FilterData" localSheetId="1" hidden="1">'доходы 2022 (2)'!$A$8:$B$244</definedName>
    <definedName name="Z_21D6EB31_1538_4FDE_9566_B85E3B63B73E_.wvu.FilterData" localSheetId="0" hidden="1">'доходы 2022 (3)'!$A$8:$B$26</definedName>
    <definedName name="Z_2544B305_A82E_467C_B7AD_DEA1F7204E1B_.wvu.FilterData" localSheetId="1" hidden="1">'доходы 2022 (2)'!$A$8:$B$244</definedName>
    <definedName name="Z_2544B305_A82E_467C_B7AD_DEA1F7204E1B_.wvu.FilterData" localSheetId="0" hidden="1">'доходы 2022 (3)'!$A$8:$B$26</definedName>
    <definedName name="Z_31CBA74C_824F_4EAA_A439_EC6921EA7BC0_.wvu.FilterData" localSheetId="1" hidden="1">'доходы 2022 (2)'!$A$8:$B$244</definedName>
    <definedName name="Z_31CBA74C_824F_4EAA_A439_EC6921EA7BC0_.wvu.FilterData" localSheetId="0" hidden="1">'доходы 2022 (3)'!$A$8:$B$26</definedName>
    <definedName name="Z_3614ED58_13A7_4479_81AA_BD50FC80786E_.wvu.FilterData" localSheetId="1" hidden="1">'доходы 2022 (2)'!$A$8:$B$244</definedName>
    <definedName name="Z_3614ED58_13A7_4479_81AA_BD50FC80786E_.wvu.FilterData" localSheetId="0" hidden="1">'доходы 2022 (3)'!$A$8:$B$26</definedName>
    <definedName name="Z_3EB7A6E2_4524_4074_BB8E_A3CB09B13DA7_.wvu.FilterData" localSheetId="1" hidden="1">'доходы 2022 (2)'!$A$8:$B$244</definedName>
    <definedName name="Z_3EB7A6E2_4524_4074_BB8E_A3CB09B13DA7_.wvu.FilterData" localSheetId="0" hidden="1">'доходы 2022 (3)'!$A$8:$B$26</definedName>
    <definedName name="Z_3F1264C8_0B12_4CE5_B41A_540142FA99EE_.wvu.FilterData" localSheetId="1" hidden="1">'доходы 2022 (2)'!$A$8:$B$244</definedName>
    <definedName name="Z_3F1264C8_0B12_4CE5_B41A_540142FA99EE_.wvu.FilterData" localSheetId="0" hidden="1">'доходы 2022 (3)'!$A$8:$B$26</definedName>
    <definedName name="Z_564EFC82_BF4A_4164_BB45_0CFE0742373C_.wvu.FilterData" localSheetId="1" hidden="1">'доходы 2022 (2)'!$A$8:$B$244</definedName>
    <definedName name="Z_564EFC82_BF4A_4164_BB45_0CFE0742373C_.wvu.FilterData" localSheetId="0" hidden="1">'доходы 2022 (3)'!$A$8:$B$26</definedName>
    <definedName name="Z_5A0EFEE5_FA2E_42B4_974C_0D4DCBAEF911_.wvu.FilterData" localSheetId="1" hidden="1">'доходы 2022 (2)'!$A$8:$B$244</definedName>
    <definedName name="Z_5A0EFEE5_FA2E_42B4_974C_0D4DCBAEF911_.wvu.FilterData" localSheetId="0" hidden="1">'доходы 2022 (3)'!$A$8:$B$26</definedName>
    <definedName name="Z_613B9A46_F447_4E8C_8B49_43BB6AA21DA7_.wvu.FilterData" localSheetId="1" hidden="1">'доходы 2022 (2)'!$A$8:$B$244</definedName>
    <definedName name="Z_613B9A46_F447_4E8C_8B49_43BB6AA21DA7_.wvu.FilterData" localSheetId="0" hidden="1">'доходы 2022 (3)'!$A$8:$B$26</definedName>
    <definedName name="Z_6301BB87_71E1_47A6_83F2_D941B20B480D_.wvu.FilterData" localSheetId="1" hidden="1">'доходы 2022 (2)'!$A$8:$B$244</definedName>
    <definedName name="Z_6301BB87_71E1_47A6_83F2_D941B20B480D_.wvu.FilterData" localSheetId="0" hidden="1">'доходы 2022 (3)'!$A$8:$B$26</definedName>
    <definedName name="Z_664DAD30_47E8_448B_86E6_8E97C8E0B71F_.wvu.FilterData" localSheetId="1" hidden="1">'доходы 2022 (2)'!$A$8:$B$244</definedName>
    <definedName name="Z_664DAD30_47E8_448B_86E6_8E97C8E0B71F_.wvu.FilterData" localSheetId="0" hidden="1">'доходы 2022 (3)'!$A$8:$B$26</definedName>
    <definedName name="Z_7BE346F7_8E4D_4C18_869C_C860791A87AC_.wvu.FilterData" localSheetId="1" hidden="1">'доходы 2022 (2)'!$A$8:$B$244</definedName>
    <definedName name="Z_7BE346F7_8E4D_4C18_869C_C860791A87AC_.wvu.FilterData" localSheetId="0" hidden="1">'доходы 2022 (3)'!$A$8:$B$26</definedName>
    <definedName name="Z_9DE23C44_1365_499F_B021_DE468402922C_.wvu.FilterData" localSheetId="1" hidden="1">'доходы 2022 (2)'!$A$8:$B$8</definedName>
    <definedName name="Z_9DE23C44_1365_499F_B021_DE468402922C_.wvu.FilterData" localSheetId="0" hidden="1">'доходы 2022 (3)'!$A$8:$B$8</definedName>
    <definedName name="Z_A3AF4792_10B0_434E_80ED_5A4BBF6AE371_.wvu.FilterData" localSheetId="1" hidden="1">'доходы 2022 (2)'!$A$8:$B$244</definedName>
    <definedName name="Z_A3AF4792_10B0_434E_80ED_5A4BBF6AE371_.wvu.FilterData" localSheetId="0" hidden="1">'доходы 2022 (3)'!$A$8:$B$26</definedName>
    <definedName name="Z_A4E13313_E55B_49F7_BD83_94A639AD039E_.wvu.FilterData" localSheetId="1" hidden="1">'доходы 2022 (2)'!$A$8:$B$244</definedName>
    <definedName name="Z_A4E13313_E55B_49F7_BD83_94A639AD039E_.wvu.FilterData" localSheetId="0" hidden="1">'доходы 2022 (3)'!$A$8:$B$26</definedName>
    <definedName name="Z_B0E7EA8C_1496_42EE_8AE7_1D14AAD0CF74_.wvu.FilterData" localSheetId="1" hidden="1">'доходы 2022 (2)'!$A$8:$B$244</definedName>
    <definedName name="Z_B0E7EA8C_1496_42EE_8AE7_1D14AAD0CF74_.wvu.FilterData" localSheetId="0" hidden="1">'доходы 2022 (3)'!$A$8:$B$26</definedName>
    <definedName name="Z_B600D231_9DAD_4000_8CFC_7785E9B23CA9_.wvu.FilterData" localSheetId="1" hidden="1">'доходы 2022 (2)'!$A$8:$B$244</definedName>
    <definedName name="Z_B600D231_9DAD_4000_8CFC_7785E9B23CA9_.wvu.FilterData" localSheetId="0" hidden="1">'доходы 2022 (3)'!$A$8:$B$26</definedName>
    <definedName name="Z_BA44F48B_E3AE_4D6D_90E3_3D3E226FD3C9_.wvu.FilterData" localSheetId="1" hidden="1">'доходы 2022 (2)'!$A$8:$B$244</definedName>
    <definedName name="Z_BA44F48B_E3AE_4D6D_90E3_3D3E226FD3C9_.wvu.FilterData" localSheetId="0" hidden="1">'доходы 2022 (3)'!$A$8:$B$26</definedName>
    <definedName name="Z_C40C100F_95EC_469C_8526_8FFEEF9F324A_.wvu.Cols" localSheetId="1" hidden="1">'доходы 2022 (2)'!$A:$B,'доходы 2022 (2)'!#REF!</definedName>
    <definedName name="Z_C40C100F_95EC_469C_8526_8FFEEF9F324A_.wvu.Cols" localSheetId="0" hidden="1">'доходы 2022 (3)'!$A:$B,'доходы 2022 (3)'!#REF!</definedName>
    <definedName name="Z_C40C100F_95EC_469C_8526_8FFEEF9F324A_.wvu.FilterData" localSheetId="1" hidden="1">'доходы 2022 (2)'!$A$8:$B$244</definedName>
    <definedName name="Z_C40C100F_95EC_469C_8526_8FFEEF9F324A_.wvu.FilterData" localSheetId="0" hidden="1">'доходы 2022 (3)'!$A$8:$B$26</definedName>
    <definedName name="Z_C40C100F_95EC_469C_8526_8FFEEF9F324A_.wvu.PrintArea" localSheetId="1" hidden="1">'доходы 2022 (2)'!$A$3:$B$244</definedName>
    <definedName name="Z_C40C100F_95EC_469C_8526_8FFEEF9F324A_.wvu.PrintArea" localSheetId="0" hidden="1">'доходы 2022 (3)'!$A$3:$B$26</definedName>
    <definedName name="Z_C40C100F_95EC_469C_8526_8FFEEF9F324A_.wvu.PrintTitles" localSheetId="1" hidden="1">'доходы 2022 (2)'!$7:$8</definedName>
    <definedName name="Z_C40C100F_95EC_469C_8526_8FFEEF9F324A_.wvu.PrintTitles" localSheetId="0" hidden="1">'доходы 2022 (3)'!$7:$8</definedName>
    <definedName name="Z_C40C100F_95EC_469C_8526_8FFEEF9F324A_.wvu.Rows" localSheetId="1" hidden="1">'доходы 2022 (2)'!$11:$34,'доходы 2022 (2)'!$36:$45,'доходы 2022 (2)'!$52:$53,'доходы 2022 (2)'!$59:$59,'доходы 2022 (2)'!$61:$64,'доходы 2022 (2)'!$75:$77,'доходы 2022 (2)'!$81:$83,'доходы 2022 (2)'!$87:$87,'доходы 2022 (2)'!$98:$98,'доходы 2022 (2)'!$102:$107,'доходы 2022 (2)'!$110:$110,'доходы 2022 (2)'!$112:$112,'доходы 2022 (2)'!$114:$114,'доходы 2022 (2)'!$117:$117,'доходы 2022 (2)'!$120:$120,'доходы 2022 (2)'!$126:$126,'доходы 2022 (2)'!$129:$139,'доходы 2022 (2)'!$142:$151,'доходы 2022 (2)'!$159:$164,'доходы 2022 (2)'!$170:$170,'доходы 2022 (2)'!$173:$173,'доходы 2022 (2)'!$178:$180,'доходы 2022 (2)'!$183:$183,'доходы 2022 (2)'!$187:$187,'доходы 2022 (2)'!$196:$198,'доходы 2022 (2)'!$201:$201,'доходы 2022 (2)'!$203:$203,'доходы 2022 (2)'!$205:$212,'доходы 2022 (2)'!$217:$221,'доходы 2022 (2)'!$223:$223,'доходы 2022 (2)'!$225:$225,'доходы 2022 (2)'!$227:$227,'доходы 2022 (2)'!$230:$244</definedName>
    <definedName name="Z_C40C100F_95EC_469C_8526_8FFEEF9F324A_.wvu.Rows" localSheetId="0" hidden="1">'доходы 2022 (3)'!$11:$26,'доходы 2022 (3)'!#REF!,'доходы 2022 (3)'!#REF!,'доходы 2022 (3)'!#REF!,'доходы 2022 (3)'!#REF!,'доходы 2022 (3)'!#REF!,'доходы 2022 (3)'!#REF!,'доходы 2022 (3)'!#REF!,'доходы 2022 (3)'!#REF!,'доходы 2022 (3)'!#REF!,'доходы 2022 (3)'!#REF!,'доходы 2022 (3)'!#REF!,'доходы 2022 (3)'!#REF!,'доходы 2022 (3)'!#REF!,'доходы 2022 (3)'!#REF!,'доходы 2022 (3)'!#REF!,'доходы 2022 (3)'!#REF!,'доходы 2022 (3)'!#REF!,'доходы 2022 (3)'!#REF!,'доходы 2022 (3)'!#REF!,'доходы 2022 (3)'!#REF!,'доходы 2022 (3)'!#REF!,'доходы 2022 (3)'!#REF!,'доходы 2022 (3)'!#REF!,'доходы 2022 (3)'!#REF!,'доходы 2022 (3)'!#REF!,'доходы 2022 (3)'!#REF!,'доходы 2022 (3)'!#REF!,'доходы 2022 (3)'!#REF!,'доходы 2022 (3)'!#REF!,'доходы 2022 (3)'!#REF!,'доходы 2022 (3)'!#REF!,'доходы 2022 (3)'!#REF!</definedName>
    <definedName name="Z_FE03284D_B45A_4A99_8B9C_02166BEC3C72_.wvu.FilterData" localSheetId="1" hidden="1">'доходы 2022 (2)'!$A$8:$B$244</definedName>
    <definedName name="Z_FE03284D_B45A_4A99_8B9C_02166BEC3C72_.wvu.FilterData" localSheetId="0" hidden="1">'доходы 2022 (3)'!$A$8:$B$26</definedName>
    <definedName name="_xlnm.Print_Titles" localSheetId="1">'доходы 2022 (2)'!$8:$9</definedName>
    <definedName name="_xlnm.Print_Titles" localSheetId="0">'доходы 2022 (3)'!$8:$9</definedName>
    <definedName name="_xlnm.Print_Area" localSheetId="1">'доходы 2022 (2)'!$A$1:$M$234</definedName>
    <definedName name="_xlnm.Print_Area" localSheetId="0">'доходы 2022 (3)'!$A$1:$I$77</definedName>
  </definedNames>
  <calcPr calcId="162913"/>
  <customWorkbookViews>
    <customWorkbookView name="Ходова С.Н. - Личное представление" guid="{0813F25C-F2BE-40BB-95EA-83E01CC58D72}" mergeInterval="0" personalView="1" maximized="1" xWindow="-8" yWindow="-8" windowWidth="1936" windowHeight="1056" activeSheetId="1"/>
    <customWorkbookView name="Bud2 - Личное представление" guid="{B97E0216-040E-4106-A106-2FA3E0065E63}" mergeInterval="0" personalView="1" maximized="1" xWindow="1" yWindow="1" windowWidth="1759" windowHeight="799" activeSheetId="1"/>
    <customWorkbookView name="Bud3 - Личное представление" guid="{C40C100F-95EC-469C-8526-8FFEEF9F324A}" mergeInterval="0" personalView="1" maximized="1" xWindow="-8" yWindow="-8" windowWidth="1936" windowHeight="1056" activeSheetId="1"/>
  </customWorkbookViews>
</workbook>
</file>

<file path=xl/calcChain.xml><?xml version="1.0" encoding="utf-8"?>
<calcChain xmlns="http://schemas.openxmlformats.org/spreadsheetml/2006/main">
  <c r="G80" i="3" l="1"/>
  <c r="H29" i="3"/>
  <c r="H80" i="3"/>
  <c r="I80" i="3"/>
  <c r="I28" i="3" s="1"/>
  <c r="I27" i="3" s="1"/>
  <c r="I94" i="3"/>
  <c r="H94" i="3"/>
  <c r="G94" i="3"/>
  <c r="H32" i="3"/>
  <c r="H28" i="3" s="1"/>
  <c r="I32" i="3"/>
  <c r="G32" i="3"/>
  <c r="I29" i="3"/>
  <c r="G29" i="3"/>
  <c r="E28" i="3"/>
  <c r="D28" i="3" s="1"/>
  <c r="E29" i="3"/>
  <c r="D29" i="3" s="1"/>
  <c r="E30" i="3"/>
  <c r="D30" i="3" s="1"/>
  <c r="E31" i="3"/>
  <c r="D31" i="3" s="1"/>
  <c r="E32" i="3"/>
  <c r="D32" i="3" s="1"/>
  <c r="E33" i="3"/>
  <c r="D33" i="3" s="1"/>
  <c r="E34" i="3"/>
  <c r="D34" i="3" s="1"/>
  <c r="E35" i="3"/>
  <c r="D35" i="3" s="1"/>
  <c r="E36" i="3"/>
  <c r="D36" i="3" s="1"/>
  <c r="E37" i="3"/>
  <c r="D37" i="3" s="1"/>
  <c r="E38" i="3"/>
  <c r="D38" i="3" s="1"/>
  <c r="E39" i="3"/>
  <c r="D39" i="3" s="1"/>
  <c r="E40" i="3"/>
  <c r="D40" i="3" s="1"/>
  <c r="E41" i="3"/>
  <c r="D41" i="3" s="1"/>
  <c r="E42" i="3"/>
  <c r="D42" i="3" s="1"/>
  <c r="E43" i="3"/>
  <c r="D43" i="3" s="1"/>
  <c r="E44" i="3"/>
  <c r="D44" i="3" s="1"/>
  <c r="E45" i="3"/>
  <c r="D45" i="3" s="1"/>
  <c r="E46" i="3"/>
  <c r="D46" i="3" s="1"/>
  <c r="E47" i="3"/>
  <c r="D47" i="3" s="1"/>
  <c r="E48" i="3"/>
  <c r="D48" i="3" s="1"/>
  <c r="E49" i="3"/>
  <c r="D49" i="3" s="1"/>
  <c r="E50" i="3"/>
  <c r="D50" i="3" s="1"/>
  <c r="E51" i="3"/>
  <c r="D51" i="3" s="1"/>
  <c r="E52" i="3"/>
  <c r="D52" i="3" s="1"/>
  <c r="E53" i="3"/>
  <c r="D53" i="3" s="1"/>
  <c r="E54" i="3"/>
  <c r="D54" i="3" s="1"/>
  <c r="E55" i="3"/>
  <c r="D55" i="3" s="1"/>
  <c r="E56" i="3"/>
  <c r="D56" i="3" s="1"/>
  <c r="E57" i="3"/>
  <c r="D57" i="3" s="1"/>
  <c r="E58" i="3"/>
  <c r="D58" i="3" s="1"/>
  <c r="E59" i="3"/>
  <c r="D59" i="3" s="1"/>
  <c r="E60" i="3"/>
  <c r="D60" i="3" s="1"/>
  <c r="E61" i="3"/>
  <c r="D61" i="3" s="1"/>
  <c r="E62" i="3"/>
  <c r="D62" i="3" s="1"/>
  <c r="E63" i="3"/>
  <c r="D63" i="3" s="1"/>
  <c r="E64" i="3"/>
  <c r="D64" i="3" s="1"/>
  <c r="E65" i="3"/>
  <c r="D65" i="3" s="1"/>
  <c r="E66" i="3"/>
  <c r="D66" i="3" s="1"/>
  <c r="E67" i="3"/>
  <c r="D67" i="3" s="1"/>
  <c r="E68" i="3"/>
  <c r="D68" i="3" s="1"/>
  <c r="E69" i="3"/>
  <c r="D69" i="3" s="1"/>
  <c r="E70" i="3"/>
  <c r="D70" i="3" s="1"/>
  <c r="E71" i="3"/>
  <c r="D71" i="3" s="1"/>
  <c r="E72" i="3"/>
  <c r="D72" i="3" s="1"/>
  <c r="E73" i="3"/>
  <c r="D73" i="3" s="1"/>
  <c r="E74" i="3"/>
  <c r="D74" i="3" s="1"/>
  <c r="E75" i="3"/>
  <c r="D75" i="3" s="1"/>
  <c r="E76" i="3"/>
  <c r="D76" i="3" s="1"/>
  <c r="E77" i="3"/>
  <c r="D77" i="3" s="1"/>
  <c r="E78" i="3"/>
  <c r="D78" i="3" s="1"/>
  <c r="E79" i="3"/>
  <c r="D79" i="3" s="1"/>
  <c r="E80" i="3"/>
  <c r="D80" i="3" s="1"/>
  <c r="E82" i="3"/>
  <c r="D82" i="3" s="1"/>
  <c r="E83" i="3"/>
  <c r="D83" i="3" s="1"/>
  <c r="E84" i="3"/>
  <c r="D84" i="3" s="1"/>
  <c r="E85" i="3"/>
  <c r="D85" i="3" s="1"/>
  <c r="E86" i="3"/>
  <c r="D86" i="3" s="1"/>
  <c r="E87" i="3"/>
  <c r="D87" i="3" s="1"/>
  <c r="E88" i="3"/>
  <c r="D88" i="3" s="1"/>
  <c r="E89" i="3"/>
  <c r="D89" i="3" s="1"/>
  <c r="E90" i="3"/>
  <c r="D90" i="3" s="1"/>
  <c r="E91" i="3"/>
  <c r="D91" i="3" s="1"/>
  <c r="E92" i="3"/>
  <c r="D92" i="3" s="1"/>
  <c r="E93" i="3"/>
  <c r="D93" i="3" s="1"/>
  <c r="E94" i="3"/>
  <c r="D94" i="3" s="1"/>
  <c r="E95" i="3"/>
  <c r="D95" i="3" s="1"/>
  <c r="E96" i="3"/>
  <c r="D96" i="3" s="1"/>
  <c r="E97" i="3"/>
  <c r="D97" i="3" s="1"/>
  <c r="E98" i="3"/>
  <c r="D98" i="3" s="1"/>
  <c r="E99" i="3"/>
  <c r="D99" i="3" s="1"/>
  <c r="E100" i="3"/>
  <c r="D100" i="3" s="1"/>
  <c r="E101" i="3"/>
  <c r="D101" i="3" s="1"/>
  <c r="E27" i="3"/>
  <c r="D27" i="3" s="1"/>
  <c r="G28" i="3" l="1"/>
  <c r="G27" i="3" s="1"/>
  <c r="H27" i="3"/>
  <c r="H10" i="3" s="1"/>
  <c r="H11" i="3"/>
  <c r="I11" i="3"/>
  <c r="I10" i="3" s="1"/>
  <c r="G11" i="3"/>
  <c r="G10" i="3" s="1"/>
  <c r="J161" i="2"/>
  <c r="G161" i="2"/>
  <c r="F229" i="2"/>
  <c r="F194" i="2" s="1"/>
  <c r="J156" i="2"/>
  <c r="G156" i="2"/>
  <c r="L230" i="2"/>
  <c r="M230" i="2" s="1"/>
  <c r="I230" i="2"/>
  <c r="J230" i="2" s="1"/>
  <c r="L165" i="2"/>
  <c r="I165" i="2"/>
  <c r="L35" i="2"/>
  <c r="L28" i="2" s="1"/>
  <c r="L27" i="2" s="1"/>
  <c r="L10" i="2" s="1"/>
  <c r="I35" i="2"/>
  <c r="L30" i="2"/>
  <c r="I30" i="2"/>
  <c r="I28" i="2" s="1"/>
  <c r="I27" i="2" s="1"/>
  <c r="I10" i="2" s="1"/>
  <c r="F35" i="2"/>
  <c r="F230" i="2"/>
  <c r="G230" i="2" s="1"/>
  <c r="F165" i="2"/>
  <c r="G165" i="2" s="1"/>
  <c r="M232" i="2"/>
  <c r="J232" i="2"/>
  <c r="G232" i="2"/>
  <c r="G157" i="2"/>
  <c r="M160" i="2"/>
  <c r="J160" i="2"/>
  <c r="G160" i="2"/>
  <c r="G158" i="2"/>
  <c r="M155" i="2"/>
  <c r="J155" i="2"/>
  <c r="G155" i="2"/>
  <c r="F30" i="2"/>
  <c r="M12" i="2"/>
  <c r="M32" i="2"/>
  <c r="M34" i="2"/>
  <c r="M37" i="2"/>
  <c r="M38" i="2"/>
  <c r="M39" i="2"/>
  <c r="M40" i="2"/>
  <c r="M41" i="2"/>
  <c r="M42" i="2"/>
  <c r="M56" i="2"/>
  <c r="M159" i="2"/>
  <c r="M163" i="2"/>
  <c r="M164" i="2"/>
  <c r="M193" i="2"/>
  <c r="J12" i="2"/>
  <c r="J32" i="2"/>
  <c r="J34" i="2"/>
  <c r="J37" i="2"/>
  <c r="J38" i="2"/>
  <c r="J39" i="2"/>
  <c r="J40" i="2"/>
  <c r="J41" i="2"/>
  <c r="J42" i="2"/>
  <c r="J56" i="2"/>
  <c r="J159" i="2"/>
  <c r="J163" i="2"/>
  <c r="J164" i="2"/>
  <c r="J193" i="2"/>
  <c r="G12" i="2"/>
  <c r="G13" i="2"/>
  <c r="G14" i="2"/>
  <c r="G15" i="2"/>
  <c r="G16" i="2"/>
  <c r="G17" i="2"/>
  <c r="G18" i="2"/>
  <c r="G19" i="2"/>
  <c r="G20" i="2"/>
  <c r="G21" i="2"/>
  <c r="G22" i="2"/>
  <c r="G23" i="2"/>
  <c r="G24" i="2"/>
  <c r="G25" i="2"/>
  <c r="G26" i="2"/>
  <c r="G29" i="2"/>
  <c r="G31" i="2"/>
  <c r="G32" i="2"/>
  <c r="G33" i="2"/>
  <c r="G34" i="2"/>
  <c r="G36" i="2"/>
  <c r="G37" i="2"/>
  <c r="G38" i="2"/>
  <c r="G39" i="2"/>
  <c r="G40" i="2"/>
  <c r="G41" i="2"/>
  <c r="G42" i="2"/>
  <c r="G43" i="2"/>
  <c r="G44" i="2"/>
  <c r="G45" i="2"/>
  <c r="G46" i="2"/>
  <c r="G47" i="2"/>
  <c r="G48" i="2"/>
  <c r="G49" i="2"/>
  <c r="G50" i="2"/>
  <c r="G51" i="2"/>
  <c r="G52" i="2"/>
  <c r="G53" i="2"/>
  <c r="G54" i="2"/>
  <c r="G55" i="2"/>
  <c r="G56" i="2"/>
  <c r="G57" i="2"/>
  <c r="G58" i="2"/>
  <c r="G59" i="2"/>
  <c r="G60" i="2"/>
  <c r="G61" i="2"/>
  <c r="G62" i="2"/>
  <c r="G63" i="2"/>
  <c r="G64" i="2"/>
  <c r="G65" i="2"/>
  <c r="G66" i="2"/>
  <c r="G67" i="2"/>
  <c r="G68" i="2"/>
  <c r="G69" i="2"/>
  <c r="G70" i="2"/>
  <c r="G71" i="2"/>
  <c r="G72" i="2"/>
  <c r="G73" i="2"/>
  <c r="G74" i="2"/>
  <c r="G75" i="2"/>
  <c r="G76" i="2"/>
  <c r="G77" i="2"/>
  <c r="G78" i="2"/>
  <c r="G79" i="2"/>
  <c r="G80" i="2"/>
  <c r="G81" i="2"/>
  <c r="G82" i="2"/>
  <c r="G83" i="2"/>
  <c r="G84" i="2"/>
  <c r="G85" i="2"/>
  <c r="G86" i="2"/>
  <c r="G87" i="2"/>
  <c r="G88" i="2"/>
  <c r="G89" i="2"/>
  <c r="G90" i="2"/>
  <c r="G91" i="2"/>
  <c r="G92" i="2"/>
  <c r="G93" i="2"/>
  <c r="G94" i="2"/>
  <c r="G95" i="2"/>
  <c r="G96" i="2"/>
  <c r="G97" i="2"/>
  <c r="G98" i="2"/>
  <c r="G99" i="2"/>
  <c r="G100" i="2"/>
  <c r="G101" i="2"/>
  <c r="G102" i="2"/>
  <c r="G103" i="2"/>
  <c r="G104" i="2"/>
  <c r="G105" i="2"/>
  <c r="G106" i="2"/>
  <c r="G107" i="2"/>
  <c r="G108" i="2"/>
  <c r="G109" i="2"/>
  <c r="G110" i="2"/>
  <c r="G111" i="2"/>
  <c r="G112" i="2"/>
  <c r="G113" i="2"/>
  <c r="G114" i="2"/>
  <c r="G115" i="2"/>
  <c r="G116" i="2"/>
  <c r="G117" i="2"/>
  <c r="G118" i="2"/>
  <c r="G119" i="2"/>
  <c r="G120" i="2"/>
  <c r="G121" i="2"/>
  <c r="G122" i="2"/>
  <c r="G123" i="2"/>
  <c r="G124" i="2"/>
  <c r="G125" i="2"/>
  <c r="G126" i="2"/>
  <c r="G127" i="2"/>
  <c r="G128" i="2"/>
  <c r="G129" i="2"/>
  <c r="G130" i="2"/>
  <c r="G131" i="2"/>
  <c r="G132" i="2"/>
  <c r="G133" i="2"/>
  <c r="G134" i="2"/>
  <c r="G135" i="2"/>
  <c r="G136" i="2"/>
  <c r="G137" i="2"/>
  <c r="G138" i="2"/>
  <c r="G139" i="2"/>
  <c r="G140" i="2"/>
  <c r="G141" i="2"/>
  <c r="G142" i="2"/>
  <c r="G143" i="2"/>
  <c r="G144" i="2"/>
  <c r="G145" i="2"/>
  <c r="G146" i="2"/>
  <c r="G147" i="2"/>
  <c r="G148" i="2"/>
  <c r="G149" i="2"/>
  <c r="G150" i="2"/>
  <c r="G151" i="2"/>
  <c r="G152" i="2"/>
  <c r="G153" i="2"/>
  <c r="G154" i="2"/>
  <c r="G159" i="2"/>
  <c r="G162" i="2"/>
  <c r="G163" i="2"/>
  <c r="G164" i="2"/>
  <c r="G166" i="2"/>
  <c r="G167" i="2"/>
  <c r="G168" i="2"/>
  <c r="G169" i="2"/>
  <c r="G170" i="2"/>
  <c r="G171" i="2"/>
  <c r="G172" i="2"/>
  <c r="G173" i="2"/>
  <c r="G174" i="2"/>
  <c r="G175" i="2"/>
  <c r="G176" i="2"/>
  <c r="G177" i="2"/>
  <c r="G178" i="2"/>
  <c r="G179" i="2"/>
  <c r="G180" i="2"/>
  <c r="G181" i="2"/>
  <c r="G182" i="2"/>
  <c r="G183" i="2"/>
  <c r="G184" i="2"/>
  <c r="G185" i="2"/>
  <c r="G186" i="2"/>
  <c r="G187" i="2"/>
  <c r="G188" i="2"/>
  <c r="G189" i="2"/>
  <c r="G190" i="2"/>
  <c r="G191" i="2"/>
  <c r="G192" i="2"/>
  <c r="G193" i="2"/>
  <c r="G195" i="2"/>
  <c r="G196" i="2"/>
  <c r="G197" i="2"/>
  <c r="G198" i="2"/>
  <c r="G199" i="2"/>
  <c r="G200" i="2"/>
  <c r="G201" i="2"/>
  <c r="G202" i="2"/>
  <c r="G203" i="2"/>
  <c r="G204" i="2"/>
  <c r="G205" i="2"/>
  <c r="G206" i="2"/>
  <c r="G207" i="2"/>
  <c r="G208" i="2"/>
  <c r="G209" i="2"/>
  <c r="G210" i="2"/>
  <c r="G211" i="2"/>
  <c r="G212" i="2"/>
  <c r="G213" i="2"/>
  <c r="G214" i="2"/>
  <c r="G215" i="2"/>
  <c r="G216" i="2"/>
  <c r="G217" i="2"/>
  <c r="G218" i="2"/>
  <c r="G219" i="2"/>
  <c r="G220" i="2"/>
  <c r="G221" i="2"/>
  <c r="G222" i="2"/>
  <c r="G223" i="2"/>
  <c r="G224" i="2"/>
  <c r="G225" i="2"/>
  <c r="G226" i="2"/>
  <c r="G227" i="2"/>
  <c r="G228" i="2"/>
  <c r="G11" i="2"/>
  <c r="E35" i="2"/>
  <c r="E28" i="2" s="1"/>
  <c r="E27" i="2" s="1"/>
  <c r="E30" i="2"/>
  <c r="G30" i="2" s="1"/>
  <c r="M162" i="2"/>
  <c r="J162" i="2"/>
  <c r="J208" i="2"/>
  <c r="M228" i="2"/>
  <c r="J228" i="2"/>
  <c r="M227" i="2"/>
  <c r="M226" i="2"/>
  <c r="J226" i="2"/>
  <c r="M225" i="2"/>
  <c r="J225" i="2"/>
  <c r="M224" i="2"/>
  <c r="J224" i="2"/>
  <c r="M223" i="2"/>
  <c r="J223" i="2"/>
  <c r="M222" i="2"/>
  <c r="J222" i="2"/>
  <c r="M221" i="2"/>
  <c r="J221" i="2"/>
  <c r="M220" i="2"/>
  <c r="J220" i="2"/>
  <c r="M219" i="2"/>
  <c r="J219" i="2"/>
  <c r="M218" i="2"/>
  <c r="J218" i="2"/>
  <c r="M217" i="2"/>
  <c r="J217" i="2"/>
  <c r="M216" i="2"/>
  <c r="J216" i="2"/>
  <c r="M215" i="2"/>
  <c r="J215" i="2"/>
  <c r="M214" i="2"/>
  <c r="J214" i="2"/>
  <c r="M213" i="2"/>
  <c r="M212" i="2"/>
  <c r="J212" i="2"/>
  <c r="M211" i="2"/>
  <c r="J211" i="2"/>
  <c r="M210" i="2"/>
  <c r="J210" i="2"/>
  <c r="J209" i="2"/>
  <c r="M208" i="2"/>
  <c r="J207" i="2"/>
  <c r="M206" i="2"/>
  <c r="J206" i="2"/>
  <c r="M205" i="2"/>
  <c r="J205" i="2"/>
  <c r="M204" i="2"/>
  <c r="J204" i="2"/>
  <c r="M203" i="2"/>
  <c r="J203" i="2"/>
  <c r="M202" i="2"/>
  <c r="J202" i="2"/>
  <c r="M201" i="2"/>
  <c r="M200" i="2"/>
  <c r="J200" i="2"/>
  <c r="J199" i="2"/>
  <c r="M198" i="2"/>
  <c r="J198" i="2"/>
  <c r="M197" i="2"/>
  <c r="J197" i="2"/>
  <c r="M196" i="2"/>
  <c r="M195" i="2"/>
  <c r="J195" i="2"/>
  <c r="M192" i="2"/>
  <c r="J192" i="2"/>
  <c r="M191" i="2"/>
  <c r="J191" i="2"/>
  <c r="M190" i="2"/>
  <c r="J190" i="2"/>
  <c r="M189" i="2"/>
  <c r="J189" i="2"/>
  <c r="M188" i="2"/>
  <c r="J188" i="2"/>
  <c r="M187" i="2"/>
  <c r="J187" i="2"/>
  <c r="M186" i="2"/>
  <c r="J186" i="2"/>
  <c r="M185" i="2"/>
  <c r="J185" i="2"/>
  <c r="M184" i="2"/>
  <c r="J184" i="2"/>
  <c r="M183" i="2"/>
  <c r="J183" i="2"/>
  <c r="M182" i="2"/>
  <c r="J182" i="2"/>
  <c r="M181" i="2"/>
  <c r="J181" i="2"/>
  <c r="M180" i="2"/>
  <c r="J180" i="2"/>
  <c r="M179" i="2"/>
  <c r="J179" i="2"/>
  <c r="M178" i="2"/>
  <c r="J178" i="2"/>
  <c r="M177" i="2"/>
  <c r="J177" i="2"/>
  <c r="M176" i="2"/>
  <c r="J176" i="2"/>
  <c r="M175" i="2"/>
  <c r="J175" i="2"/>
  <c r="M174" i="2"/>
  <c r="J174" i="2"/>
  <c r="M173" i="2"/>
  <c r="J173" i="2"/>
  <c r="J172" i="2"/>
  <c r="M171" i="2"/>
  <c r="J171" i="2"/>
  <c r="M170" i="2"/>
  <c r="J170" i="2"/>
  <c r="M169" i="2"/>
  <c r="J169" i="2"/>
  <c r="M168" i="2"/>
  <c r="J168" i="2"/>
  <c r="M167" i="2"/>
  <c r="J167" i="2"/>
  <c r="M166" i="2"/>
  <c r="M154" i="2"/>
  <c r="J154" i="2"/>
  <c r="M153" i="2"/>
  <c r="J153" i="2"/>
  <c r="J152" i="2"/>
  <c r="M152" i="2"/>
  <c r="M151" i="2"/>
  <c r="J151" i="2"/>
  <c r="M150" i="2"/>
  <c r="J150" i="2"/>
  <c r="M149" i="2"/>
  <c r="J149" i="2"/>
  <c r="M148" i="2"/>
  <c r="J148" i="2"/>
  <c r="M147" i="2"/>
  <c r="J147" i="2"/>
  <c r="M146" i="2"/>
  <c r="J146" i="2"/>
  <c r="M145" i="2"/>
  <c r="J145" i="2"/>
  <c r="M144" i="2"/>
  <c r="J144" i="2"/>
  <c r="M143" i="2"/>
  <c r="J143" i="2"/>
  <c r="M142" i="2"/>
  <c r="J142" i="2"/>
  <c r="M141" i="2"/>
  <c r="J141" i="2"/>
  <c r="M140" i="2"/>
  <c r="J140" i="2"/>
  <c r="M139" i="2"/>
  <c r="J139" i="2"/>
  <c r="M138" i="2"/>
  <c r="J138" i="2"/>
  <c r="M137" i="2"/>
  <c r="J137" i="2"/>
  <c r="M136" i="2"/>
  <c r="J136" i="2"/>
  <c r="M135" i="2"/>
  <c r="J135" i="2"/>
  <c r="M134" i="2"/>
  <c r="J134" i="2"/>
  <c r="M133" i="2"/>
  <c r="J133" i="2"/>
  <c r="M132" i="2"/>
  <c r="J132" i="2"/>
  <c r="M131" i="2"/>
  <c r="J131" i="2"/>
  <c r="M130" i="2"/>
  <c r="J130" i="2"/>
  <c r="M129" i="2"/>
  <c r="J129" i="2"/>
  <c r="M128" i="2"/>
  <c r="J128" i="2"/>
  <c r="M127" i="2"/>
  <c r="J127" i="2"/>
  <c r="M126" i="2"/>
  <c r="J126" i="2"/>
  <c r="M125" i="2"/>
  <c r="J125" i="2"/>
  <c r="M124" i="2"/>
  <c r="J124" i="2"/>
  <c r="M123" i="2"/>
  <c r="J123" i="2"/>
  <c r="M122" i="2"/>
  <c r="J122" i="2"/>
  <c r="M121" i="2"/>
  <c r="J121" i="2"/>
  <c r="M120" i="2"/>
  <c r="J120" i="2"/>
  <c r="M119" i="2"/>
  <c r="J119" i="2"/>
  <c r="M118" i="2"/>
  <c r="J118" i="2"/>
  <c r="M117" i="2"/>
  <c r="J117" i="2"/>
  <c r="M116" i="2"/>
  <c r="J116" i="2"/>
  <c r="M115" i="2"/>
  <c r="J115" i="2"/>
  <c r="M114" i="2"/>
  <c r="J114" i="2"/>
  <c r="M113" i="2"/>
  <c r="J113" i="2"/>
  <c r="M112" i="2"/>
  <c r="J112" i="2"/>
  <c r="M111" i="2"/>
  <c r="J111" i="2"/>
  <c r="M110" i="2"/>
  <c r="J110" i="2"/>
  <c r="M109" i="2"/>
  <c r="J109" i="2"/>
  <c r="M108" i="2"/>
  <c r="J108" i="2"/>
  <c r="M107" i="2"/>
  <c r="J107" i="2"/>
  <c r="M106" i="2"/>
  <c r="J106" i="2"/>
  <c r="M105" i="2"/>
  <c r="J105" i="2"/>
  <c r="M104" i="2"/>
  <c r="J104" i="2"/>
  <c r="M103" i="2"/>
  <c r="J103" i="2"/>
  <c r="M102" i="2"/>
  <c r="J102" i="2"/>
  <c r="M101" i="2"/>
  <c r="J101" i="2"/>
  <c r="M100" i="2"/>
  <c r="J100" i="2"/>
  <c r="M99" i="2"/>
  <c r="J99" i="2"/>
  <c r="M98" i="2"/>
  <c r="J98" i="2"/>
  <c r="M97" i="2"/>
  <c r="J97" i="2"/>
  <c r="M96" i="2"/>
  <c r="J96" i="2"/>
  <c r="M95" i="2"/>
  <c r="J95" i="2"/>
  <c r="M94" i="2"/>
  <c r="J94" i="2"/>
  <c r="M93" i="2"/>
  <c r="J93" i="2"/>
  <c r="M92" i="2"/>
  <c r="J92" i="2"/>
  <c r="M91" i="2"/>
  <c r="J91" i="2"/>
  <c r="M90" i="2"/>
  <c r="J90" i="2"/>
  <c r="M89" i="2"/>
  <c r="J89" i="2"/>
  <c r="M88" i="2"/>
  <c r="J88" i="2"/>
  <c r="M87" i="2"/>
  <c r="J87" i="2"/>
  <c r="M86" i="2"/>
  <c r="J86" i="2"/>
  <c r="M85" i="2"/>
  <c r="J85" i="2"/>
  <c r="M84" i="2"/>
  <c r="J84" i="2"/>
  <c r="M83" i="2"/>
  <c r="J83" i="2"/>
  <c r="M82" i="2"/>
  <c r="J82" i="2"/>
  <c r="M81" i="2"/>
  <c r="J81" i="2"/>
  <c r="M80" i="2"/>
  <c r="J80" i="2"/>
  <c r="M79" i="2"/>
  <c r="J79" i="2"/>
  <c r="M78" i="2"/>
  <c r="J78" i="2"/>
  <c r="M77" i="2"/>
  <c r="J77" i="2"/>
  <c r="M76" i="2"/>
  <c r="J76" i="2"/>
  <c r="M75" i="2"/>
  <c r="J75" i="2"/>
  <c r="M74" i="2"/>
  <c r="J74" i="2"/>
  <c r="M73" i="2"/>
  <c r="J73" i="2"/>
  <c r="M72" i="2"/>
  <c r="J72" i="2"/>
  <c r="M71" i="2"/>
  <c r="J71" i="2"/>
  <c r="M70" i="2"/>
  <c r="J70" i="2"/>
  <c r="M69" i="2"/>
  <c r="J69" i="2"/>
  <c r="M68" i="2"/>
  <c r="J68" i="2"/>
  <c r="M67" i="2"/>
  <c r="J67" i="2"/>
  <c r="M66" i="2"/>
  <c r="J66" i="2"/>
  <c r="M65" i="2"/>
  <c r="J65" i="2"/>
  <c r="M64" i="2"/>
  <c r="J64" i="2"/>
  <c r="M63" i="2"/>
  <c r="J63" i="2"/>
  <c r="M62" i="2"/>
  <c r="J62" i="2"/>
  <c r="M61" i="2"/>
  <c r="J61" i="2"/>
  <c r="M60" i="2"/>
  <c r="J60" i="2"/>
  <c r="M59" i="2"/>
  <c r="J59" i="2"/>
  <c r="M58" i="2"/>
  <c r="J58" i="2"/>
  <c r="M57" i="2"/>
  <c r="J57" i="2"/>
  <c r="M55" i="2"/>
  <c r="J55" i="2"/>
  <c r="M54" i="2"/>
  <c r="J54" i="2"/>
  <c r="M53" i="2"/>
  <c r="J53" i="2"/>
  <c r="M52" i="2"/>
  <c r="J52" i="2"/>
  <c r="M51" i="2"/>
  <c r="J51" i="2"/>
  <c r="M50" i="2"/>
  <c r="J50" i="2"/>
  <c r="M49" i="2"/>
  <c r="J49" i="2"/>
  <c r="M48" i="2"/>
  <c r="J48" i="2"/>
  <c r="J47" i="2"/>
  <c r="M46" i="2"/>
  <c r="M45" i="2"/>
  <c r="J45" i="2"/>
  <c r="M44" i="2"/>
  <c r="J44" i="2"/>
  <c r="M43" i="2"/>
  <c r="J43" i="2"/>
  <c r="M36" i="2"/>
  <c r="J36" i="2"/>
  <c r="M33" i="2"/>
  <c r="J33" i="2"/>
  <c r="M26" i="2"/>
  <c r="J26" i="2"/>
  <c r="M25" i="2"/>
  <c r="J25" i="2"/>
  <c r="M24" i="2"/>
  <c r="J24" i="2"/>
  <c r="M23" i="2"/>
  <c r="J23" i="2"/>
  <c r="M22" i="2"/>
  <c r="J22" i="2"/>
  <c r="M21" i="2"/>
  <c r="J21" i="2"/>
  <c r="M20" i="2"/>
  <c r="J20" i="2"/>
  <c r="M19" i="2"/>
  <c r="J19" i="2"/>
  <c r="M18" i="2"/>
  <c r="J18" i="2"/>
  <c r="M17" i="2"/>
  <c r="J17" i="2"/>
  <c r="M16" i="2"/>
  <c r="J16" i="2"/>
  <c r="M15" i="2"/>
  <c r="J15" i="2"/>
  <c r="M14" i="2"/>
  <c r="J14" i="2"/>
  <c r="M13" i="2"/>
  <c r="M207" i="2"/>
  <c r="M209" i="2"/>
  <c r="J196" i="2"/>
  <c r="J166" i="2"/>
  <c r="J227" i="2"/>
  <c r="G229" i="2"/>
  <c r="M31" i="2"/>
  <c r="K30" i="2"/>
  <c r="M30" i="2" s="1"/>
  <c r="J201" i="2"/>
  <c r="J213" i="2"/>
  <c r="J11" i="2"/>
  <c r="J13" i="2"/>
  <c r="M47" i="2"/>
  <c r="H165" i="2"/>
  <c r="M11" i="2"/>
  <c r="J31" i="2"/>
  <c r="H30" i="2"/>
  <c r="H194" i="2"/>
  <c r="J194" i="2" s="1"/>
  <c r="K35" i="2"/>
  <c r="M35" i="2" s="1"/>
  <c r="K165" i="2"/>
  <c r="M172" i="2"/>
  <c r="M199" i="2"/>
  <c r="K194" i="2"/>
  <c r="M194" i="2" s="1"/>
  <c r="J46" i="2"/>
  <c r="H35" i="2"/>
  <c r="K29" i="2" l="1"/>
  <c r="M29" i="2" s="1"/>
  <c r="M165" i="2"/>
  <c r="J30" i="2"/>
  <c r="J165" i="2"/>
  <c r="K28" i="2"/>
  <c r="M28" i="2" s="1"/>
  <c r="H29" i="2"/>
  <c r="J29" i="2" s="1"/>
  <c r="H28" i="2"/>
  <c r="G35" i="2"/>
  <c r="J35" i="2"/>
  <c r="F28" i="2"/>
  <c r="F27" i="2" s="1"/>
  <c r="F10" i="2" s="1"/>
  <c r="G194" i="2"/>
  <c r="E10" i="2"/>
  <c r="K27" i="2"/>
  <c r="G28" i="2"/>
  <c r="G27" i="2" l="1"/>
  <c r="H27" i="2"/>
  <c r="J28" i="2"/>
  <c r="G10" i="2"/>
  <c r="M27" i="2"/>
  <c r="M10" i="2" s="1"/>
  <c r="K10" i="2"/>
  <c r="J27" i="2" l="1"/>
  <c r="J10" i="2" s="1"/>
  <c r="H10" i="2"/>
</calcChain>
</file>

<file path=xl/sharedStrings.xml><?xml version="1.0" encoding="utf-8"?>
<sst xmlns="http://schemas.openxmlformats.org/spreadsheetml/2006/main" count="567" uniqueCount="417">
  <si>
    <t>Наименование дохода</t>
  </si>
  <si>
    <t>ВСЕГО ДОХОДОВ</t>
  </si>
  <si>
    <t>1 00 00000 00 0000 000</t>
  </si>
  <si>
    <t>НАЛОГОВЫЕ И НЕНАЛОГОВЫЕ ДОХОДЫ</t>
  </si>
  <si>
    <t>из них:</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</si>
  <si>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</si>
  <si>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</si>
  <si>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</si>
  <si>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</si>
  <si>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Дотации бюджетам субъектов Российской Федерации на выравнивание бюджетной обеспеченности</t>
  </si>
  <si>
    <t>Иные межбюджетные трансферты</t>
  </si>
  <si>
    <t>доходы, являющиеся источниками формирования дорожного фонда Республики Северная Осетия-Алания</t>
  </si>
  <si>
    <t xml:space="preserve">Безвозмездные  поступления  от   государственных (муниципальных) организаций </t>
  </si>
  <si>
    <t>Код бюджетной классификации Российской Федерации</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</si>
  <si>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</si>
  <si>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обеспечение жильем граждан, уволенных с военной службы (службы), и приравненных к ним лиц</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</si>
  <si>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</si>
  <si>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</si>
  <si>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Субсидии бюджетам субъектов Российской Федерации на поддержку творческой деятельности и техническое оснащение детских и кукольных театров</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</si>
  <si>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</si>
  <si>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Субсидии бюджетам субъектов Российской Федерации на реализацию мероприятий по повышению устойчивости жилых домов, основных объектов и систем жизнеобеспечения в сейсмических районах Российской Федерации</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</si>
  <si>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</si>
  <si>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Субвенции бюджетам бюджетной системы Российской Федерации</t>
  </si>
  <si>
    <t>Дотации бюджетам бюджетной системы Российской Федерации</t>
  </si>
  <si>
    <t>Субсидии бюджетам бюджетной системы Российской Федерации (межбюджетные субсидии)</t>
  </si>
  <si>
    <t>2 02 25065 02 0000 150</t>
  </si>
  <si>
    <t>2 02 25242 02 0000 150</t>
  </si>
  <si>
    <t>2 02 25086 02 0000 150</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</si>
  <si>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</si>
  <si>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</si>
  <si>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2 02 25497 02 0000 150</t>
  </si>
  <si>
    <t>2 02 25228 02 0000 150</t>
  </si>
  <si>
    <t>2 02 10000 00 0000 150</t>
  </si>
  <si>
    <t>2 02 15001 02 0000 150</t>
  </si>
  <si>
    <t>2 02 15009 02 0000 150</t>
  </si>
  <si>
    <t>2 02 20000 00 0000 150</t>
  </si>
  <si>
    <t>2 02 25082 02 0000 150</t>
  </si>
  <si>
    <t>2 02 25081 02 0000 150</t>
  </si>
  <si>
    <t>2 02 25084 02 0000 150</t>
  </si>
  <si>
    <t>2 02 25097 02 0000 150</t>
  </si>
  <si>
    <t>2 02 25402 02 0000 150</t>
  </si>
  <si>
    <t>2 02 25462 02 0000 150</t>
  </si>
  <si>
    <t>2 02 25467 02 0000 150</t>
  </si>
  <si>
    <t>2 02 25516 02 0000 150</t>
  </si>
  <si>
    <t>2 02 25517 02 0000 150</t>
  </si>
  <si>
    <t>2 02 25527 02 0000 150</t>
  </si>
  <si>
    <t>2 02 25540 02 0000 150</t>
  </si>
  <si>
    <t>2 02 30000 00 0000 150</t>
  </si>
  <si>
    <t>2 02 35118 02 0000 150</t>
  </si>
  <si>
    <t>2 02 35128 02 0000 150</t>
  </si>
  <si>
    <t>2 02 35129 02 0000 150</t>
  </si>
  <si>
    <t>2 02 35134 02 0000 150</t>
  </si>
  <si>
    <t>2 02 35135 02 0000 150</t>
  </si>
  <si>
    <t>2 02 35176 02 0000 150</t>
  </si>
  <si>
    <t>2 02 35220 02 0000 150</t>
  </si>
  <si>
    <t>2 02 35240 02 0000 150</t>
  </si>
  <si>
    <t>2 02 35250 02 0000 150</t>
  </si>
  <si>
    <t>2 02 35290 02 0000 150</t>
  </si>
  <si>
    <t>2 02 35573 02 0000 150</t>
  </si>
  <si>
    <t>2 02 35900 02 0000 150</t>
  </si>
  <si>
    <t>2 02 35120 02 0000 150</t>
  </si>
  <si>
    <t>2 02 40000 00 0000 150</t>
  </si>
  <si>
    <t>2 02 45161 02 0000 150</t>
  </si>
  <si>
    <t>2 02 25111 02 0000 150</t>
  </si>
  <si>
    <t>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t>
  </si>
  <si>
    <t>2 02 25113 02 0000 150</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</si>
  <si>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</si>
  <si>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2 02 25554 02 0000 150</t>
  </si>
  <si>
    <t>2 02 25114 02 0000 150</t>
  </si>
  <si>
    <t>2 02 45192 02 0000 150</t>
  </si>
  <si>
    <t>2 02 25230 02 0000 150</t>
  </si>
  <si>
    <t>2 02 25169 02 0000 150</t>
  </si>
  <si>
    <t>2 02 25491 02 0000 150</t>
  </si>
  <si>
    <t>2 02 25202 02 0000 150</t>
  </si>
  <si>
    <t>2 02 25210 02 0000 150</t>
  </si>
  <si>
    <t>2 02 45190 02 0000 150</t>
  </si>
  <si>
    <t>2 02 45468 02 0000 150</t>
  </si>
  <si>
    <t>2 02 25201 02 0000 150</t>
  </si>
  <si>
    <t>2 02 45216 02 0000 150</t>
  </si>
  <si>
    <t>2 02 25243 02 0000 150</t>
  </si>
  <si>
    <t>Субсидии бюджетам субъектов Российской Федерации на строительство и реконструкцию (модернизацию) объектов питьевого водоснабжения</t>
  </si>
  <si>
    <t>2 02 35429 02 0000 150</t>
  </si>
  <si>
    <t>2 02 35432 02 0000 150</t>
  </si>
  <si>
    <t>2 02 35430 02 0000 150</t>
  </si>
  <si>
    <t>2 02 35431 02 0000 150</t>
  </si>
  <si>
    <t>2 02 25112 02 0000 150</t>
  </si>
  <si>
    <t>Субсидии бюджетам субъектов Российской Федерации на софинансирование капитальных вложений в объекты муниципальной собственности</t>
  </si>
  <si>
    <t>Субсидии бюджетам субъектов Российской Федерации на развитие паллиативной медицинской помощи</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</si>
  <si>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</si>
  <si>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2 02 35460 02 0000 150</t>
  </si>
  <si>
    <t>2 02 45389 02 0000 150</t>
  </si>
  <si>
    <t>Субвенции бюджетам субъектов Российской Федерации на оплату жилищно-коммунальных услуг отдельным категориям граждан</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</si>
  <si>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</si>
  <si>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</si>
  <si>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</si>
  <si>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2 02 25509 02 0000 150</t>
  </si>
  <si>
    <t>Субсидии бюджетам субъектов Российской Федерации на подготовку и проведение празднования на федеральном уровне памятных дат субъектов Российской Федерации</t>
  </si>
  <si>
    <t>Субсидии бюджетам субъектов Российской Федерации на реализацию государственных программ субъектов Российской Федерации в области использования и охраны водных объектов</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</si>
  <si>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</si>
  <si>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субъектов Российской Федерации на оснащение объектов спортивной инфраструктуры спортивно-технологическим оборудованием</t>
  </si>
  <si>
    <t>2 02 25229 02 0000 150</t>
  </si>
  <si>
    <t>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</si>
  <si>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</si>
  <si>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Субвенции бюджетам субъектов Российской Федерации на осуществление ежемесячной выплаты в связи с рождением (усыновлением) первого ребенка</t>
  </si>
  <si>
    <t>2 02 25139 02 0000 150</t>
  </si>
  <si>
    <t>Субсидии бюджетам субъектов Российской Федерации на создание и модернизацию объектов спортивной инфраструктуры региональной собственности для занятий физической культурой и спортом</t>
  </si>
  <si>
    <t>Субсидии бюджетам субъектов Российской Федерации на реализацию мероприятий по социально-экономическому развитию субъектов Российской Федерации, входящих в состав Северо-Кавказского федерального округа</t>
  </si>
  <si>
    <t>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t>
  </si>
  <si>
    <t>Межбюджетные трансферты, передаваемые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</si>
  <si>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</si>
  <si>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Субсидии бюджетам субъектов Российской Федерации на создание новых мест в общеобразовательных организациях, расположенных в сельской местности и поселках городского типа</t>
  </si>
  <si>
    <t>Субвенции бюджетам субъектов Российской Федерации на улучшение экологического состояния гидрографической сети</t>
  </si>
  <si>
    <t>2 02 35090 02 0000 150</t>
  </si>
  <si>
    <t>Субвенции бюджетам субъектов Российской Федерации на увеличение площади лесовосстановления</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</si>
  <si>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</si>
  <si>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Субвенции бюджетам субъектов Российской Федерации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</si>
  <si>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2 02 25173 02 0000 150</t>
  </si>
  <si>
    <t>Субсидии бюджетам субъектов Российской Федерации на создание детских технопарков "Кванториум"</t>
  </si>
  <si>
    <t>2 02 25189 02 0000 150</t>
  </si>
  <si>
    <t>Субсидии бюджетам субъектов Российской Федерации на создание центров выявления и поддержки одаренных детей</t>
  </si>
  <si>
    <t>2 02 25219 02 0000 150</t>
  </si>
  <si>
    <t>Субсидии бюджетам субъектов Российской Федерации на создание центров цифрового образования детей</t>
  </si>
  <si>
    <t>2 02 25299 02 0000 150</t>
  </si>
  <si>
    <t>2 02 25256 02 0000 150</t>
  </si>
  <si>
    <t>2 02 25502 02 0000 150</t>
  </si>
  <si>
    <t>Субсидии бюджетам субъектов Российской Федерации на стимулирование развития приоритетных подотраслей агропромышленного комплекса и развитие малых форм хозяйствования</t>
  </si>
  <si>
    <t>2 02 25480 02 0000 150</t>
  </si>
  <si>
    <t>Субсидии бюджетам субъектов российской Федерации на создание системы поддержки фермеров и развитие сельской кооперации</t>
  </si>
  <si>
    <t>Единая субвенция бюджетам субъектов Российской Федерации и бюджету г. Байконура</t>
  </si>
  <si>
    <t>2 02 25508 02 0000 150</t>
  </si>
  <si>
    <t>Субсидии бюджетам субъектов Российской Федерации на поддержку сельскохозяйственного производства по отдельным подотраслям растениеводства и животноводства</t>
  </si>
  <si>
    <t>2 02 20086 02 0000 150</t>
  </si>
  <si>
    <t>2 02 25138 02 0000 150</t>
  </si>
  <si>
    <t>2 02 25247 02 0000 150</t>
  </si>
  <si>
    <t>Субсидии бюджетам субъектов Российской Федерации на создание мобильных технопарков "Кванториум"</t>
  </si>
  <si>
    <t>2 02 25576 02 0000 150</t>
  </si>
  <si>
    <t>Субсидии бюджетам субъектов Российской Федерации на обеспечение комплексного развития сельских территорий</t>
  </si>
  <si>
    <t>2 02 25586 02 0000 150</t>
  </si>
  <si>
    <t>2 02 45073 02 0000 150</t>
  </si>
  <si>
    <t>Межбюджетные трансферты, передаваемые бюджетам субъектов Российской Федерации на финансовое обеспечение уплаты страховых взносов на обязательное медицинское страхование неработающего населения за граждан Российской Федерации, постоянно проживающих на территориях Республики Абхазия и Республики Южная Осетия</t>
  </si>
  <si>
    <t>2 02 27111 02 0000 150</t>
  </si>
  <si>
    <t>тысяч рублей</t>
  </si>
  <si>
    <t>Субвенции бюджетам субъектов Российской Федерации на формирование запаса лесных семян для лесовосстановления</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</si>
  <si>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</si>
  <si>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2 02 25519 02 0000 150</t>
  </si>
  <si>
    <t>2 02 25523 02 0000 150</t>
  </si>
  <si>
    <t>2 02 25555 02 0000 150</t>
  </si>
  <si>
    <t>2 03 02040 02 0000 150</t>
  </si>
  <si>
    <t>2 02 25302 02 0000 150</t>
  </si>
  <si>
    <t>Субсидии бюджетам субъектов Российской Федерации на осуществление ежемесячных выплат на детей в возрасте от трех до семи лет включительно</t>
  </si>
  <si>
    <t>2 02 25259 02 0000 150</t>
  </si>
  <si>
    <t>2 02 27139 02 0000 150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</si>
  <si>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</si>
  <si>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Субсидии бюджетам субъектов Российской Федерации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</si>
  <si>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2 02 25291 02 0000 150</t>
  </si>
  <si>
    <t>Субсидии бюджетам субъектов Российской Федерации на повышение эффективности службы занятости</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</si>
  <si>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</si>
  <si>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2 02 27576 02 0000 150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</si>
  <si>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</si>
  <si>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2 02 45424 02 0000 150</t>
  </si>
  <si>
    <t>Межбюджетные трансферты, передаваемые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</si>
  <si>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Код
ведомства</t>
  </si>
  <si>
    <t>Ведомство</t>
  </si>
  <si>
    <t>Министерство здравоохранения Республики Северная Осетия - Алания</t>
  </si>
  <si>
    <t>Комитет по охране и использованию объектов культурного наследия Республики Северная Осетия-Алания</t>
  </si>
  <si>
    <t>Министерство образования и науки Республики Северная Осетия - Алания</t>
  </si>
  <si>
    <t>Министерство экономического развития Республики Северная Осетия - Алания</t>
  </si>
  <si>
    <t>Министерство сельского хозяйства и продовольствия Республики Северная Осетия - Алания</t>
  </si>
  <si>
    <t>Министерство труда и социального развития Республики Северная Осетия - Алания</t>
  </si>
  <si>
    <t>Министерство финансов Республики Северная Осетия-Алания</t>
  </si>
  <si>
    <t>Комитет дорожного хозяйства Республики Северная Осетия-Алания</t>
  </si>
  <si>
    <t>Комитет Республики Северная Осетия - Алания по занятости населения</t>
  </si>
  <si>
    <t>Министерство Республики Северная Осетия-Алания по вопросам национальных отношений</t>
  </si>
  <si>
    <t>Министерство культуры Республики Северная Осетия-Алания</t>
  </si>
  <si>
    <t>Министерство физической культуры и спорта Республики Северная Осетия-Алания</t>
  </si>
  <si>
    <t>Министерство строительства и архитектуры Республики Северная Осетия-Алания</t>
  </si>
  <si>
    <t>Министерство жилищно-коммунального хозяйства, топлива и энергетики Республики Северная Осетия-Алания</t>
  </si>
  <si>
    <t>Министерство природных ресурсов и экологии Республики Северная Осетия-Алания</t>
  </si>
  <si>
    <t xml:space="preserve">  Управление ветеринарии Республики Северная Осетия-Алания</t>
  </si>
  <si>
    <t xml:space="preserve">  Комитет Республики Северная Осетия - Алания по занятости населения</t>
  </si>
  <si>
    <t xml:space="preserve">  Комитет Республики Северная Осетия-Алания по делам молодежи</t>
  </si>
  <si>
    <t xml:space="preserve">  Министерство природных ресурсов и экологии Республики Северная Осетия-Алания</t>
  </si>
  <si>
    <t xml:space="preserve">  Министерство строительства и архитектуры Республики Северная Осетия-Алания</t>
  </si>
  <si>
    <t xml:space="preserve">  Министерство сельского хозяйства и продовольствия Республики Северная Осетия - Алания</t>
  </si>
  <si>
    <t xml:space="preserve">  Министерство труда и социального развития Республики Северная Осетия - Алания</t>
  </si>
  <si>
    <t xml:space="preserve">  Министерство здравоохранения Республики Северная Осетия - Алания</t>
  </si>
  <si>
    <t>Сумма</t>
  </si>
  <si>
    <t xml:space="preserve">
2023 год</t>
  </si>
  <si>
    <t>1 01 00000 00 0000 000</t>
  </si>
  <si>
    <t>Справочно:</t>
  </si>
  <si>
    <t xml:space="preserve"> 1 03 00000 00 0000 000</t>
  </si>
  <si>
    <t xml:space="preserve"> 1 05 00000 00 0000 000</t>
  </si>
  <si>
    <t>1 06 00000 00 0000 000</t>
  </si>
  <si>
    <t xml:space="preserve"> 1 07 00000 00 0000 000</t>
  </si>
  <si>
    <t>1 08 00000 00 0000 000</t>
  </si>
  <si>
    <t>1 11 00000 00 0000 000</t>
  </si>
  <si>
    <t xml:space="preserve"> 1 12 00000 00 0000 000</t>
  </si>
  <si>
    <t xml:space="preserve"> 1 13 00000 00 0000 000</t>
  </si>
  <si>
    <t xml:space="preserve"> 1 14 00000 00 0000 000</t>
  </si>
  <si>
    <t xml:space="preserve"> 1 15 00000 00 0000 000</t>
  </si>
  <si>
    <t xml:space="preserve"> 1 16 00000 00 0000 000</t>
  </si>
  <si>
    <t>Налоги на прибыль, доходы</t>
  </si>
  <si>
    <t>Налоги на совокупный доход</t>
  </si>
  <si>
    <t>Налоги на имущество</t>
  </si>
  <si>
    <t>Налоги, сборы и регулярные платежи за пользование природными ресурсами</t>
  </si>
  <si>
    <t>Государственная пошлина</t>
  </si>
  <si>
    <t>Платежи при пользовании природными ресурсами</t>
  </si>
  <si>
    <t>Доходы от оказания платных услуг и компенсации затрат государства</t>
  </si>
  <si>
    <t>Доходы от продажи материальных и нематериальных активов</t>
  </si>
  <si>
    <t>Административные платежи и сборы</t>
  </si>
  <si>
    <t>Штрафы, санкции, возмещение ущерба</t>
  </si>
  <si>
    <t>2 02 25514 02 0000 150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</si>
  <si>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</si>
  <si>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целевые доходы</t>
  </si>
  <si>
    <t>2 02 45358 02 0000 150</t>
  </si>
  <si>
    <t xml:space="preserve">Межбюджетные трансферты, передаваемые бюджетам субъектов Российской Федерации на возмещение производителям зерновых культур части затрат на производство и реализацию зерновых культур </t>
  </si>
  <si>
    <t>2 02 45523 02 0000 150</t>
  </si>
  <si>
    <t>2 02 45303 02 0000 150</t>
  </si>
  <si>
    <t>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</si>
  <si>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Субсидии бюджетам субъектов Российской Федерации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</si>
  <si>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Межбюджетные трансферты, передаваемые бюджетам субъектов Российской Федерации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</si>
  <si>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N 157-ФЗ "Об иммунопрофилактике инфекционных болезней"</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</si>
  <si>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1941 - 1945 годов"</t>
  </si>
  <si>
    <t>Субвенции бюджетам субъектов Российской Федерации на осуществление первичного воинского учета органами местного самоуправления поселений, муниципальных и городских округов</t>
  </si>
  <si>
    <t>2 02 25404 02 0000 150</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</si>
  <si>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</si>
  <si>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2 02 25121 02 0000 150</t>
  </si>
  <si>
    <t>Субсидии бюджетам субъектов Российской Федерации 
на финансовое обеспечение программ, направленных на обеспечение безопасных и комфортных условий предоставления социальных услуг 
в сфере социального обслуживания</t>
  </si>
  <si>
    <t>2 02 25590 02 0000 150</t>
  </si>
  <si>
    <t>Субсидии бюджетам субъектов Российской Федерации на техническое оснащение муниципальных музеев</t>
  </si>
  <si>
    <t>2 02 25117 02 0000 150</t>
  </si>
  <si>
    <t>Субсидии бюджетам субъектов Российской Федерации на формирование ИТ-инфраструктуры в государственных (муниципальных) образовательных организациях, реализующих программы общего образования, в соответствии с утвержденным стандартом для обеспечения в помещениях безопасного доступа к государственным, муниципальным и иным информационным системам, а также к сети "Интернет"</t>
  </si>
  <si>
    <t>2 02 25192 02 0000 150</t>
  </si>
  <si>
    <t>Субсидии бюджетам субъектов Российской Федерации на оснащение оборудованием региональных сосудистых центров и первичных сосудистых отделений</t>
  </si>
  <si>
    <t>2 02 25304 02 0000 150</t>
  </si>
  <si>
    <t>2 02 25190 02 0000 150</t>
  </si>
  <si>
    <t>Субсидии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</si>
  <si>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Субсидии бюджетам субъектов Российской Федерации на государственную поддержку стимулирования увеличения производства масличных культур</t>
  </si>
  <si>
    <t>2 02 25365 02 0000 150</t>
  </si>
  <si>
    <t>2 02 25513 02 0000 150</t>
  </si>
  <si>
    <t>2 02 25341 02 0000 150</t>
  </si>
  <si>
    <t xml:space="preserve">Субсидии бюджетам субъектов Российской Федерации на развитие сельского туризма </t>
  </si>
  <si>
    <t>2 02 25358 02 0000 150</t>
  </si>
  <si>
    <t xml:space="preserve">Субсидии бюджетам субъектов Российской Федерации на возмещение производителям зерновых культур части затрат на производство и реализацию зерновых культур </t>
  </si>
  <si>
    <t>2 02 25340 02 0000 150</t>
  </si>
  <si>
    <t>Субсидии бюджетам субъектов Российской Федерации 
на развитие виноградарства и виноделия</t>
  </si>
  <si>
    <t xml:space="preserve">
2024 год</t>
  </si>
  <si>
    <t>2 02 25359 02 0000 150</t>
  </si>
  <si>
    <t xml:space="preserve">Субсидии бюджетам субъектов Российской Федерации на создание (обновление) материально-технической базы образовательных организаций, реализующих программы среднего профессионального образования </t>
  </si>
  <si>
    <t>2 02 25592 02 0000 150</t>
  </si>
  <si>
    <t>Межбюджетные трансферты, передаваемые бюджетам субъектов Российской Федерации на реализацию мероприятий по социально-экономическому развитию субъектов Российской Федерации, входящих в состав Северо-Кавказского федерального округа</t>
  </si>
  <si>
    <t>Субсидии бюджетам субъектов Российской Федерации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</si>
  <si>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2 02 45354 02 0000 150</t>
  </si>
  <si>
    <t>Межбюджетные трансферты, передаваемые бюджетам субъектов Российской Федерации на реализацию мероприятий по созданию и организации работы единой службы оперативной помощи гражданам по номеру "122"</t>
  </si>
  <si>
    <t>2 02 25372 02 0000 150</t>
  </si>
  <si>
    <t>Субсидии бюджетам субъектов Российской Федерации на развитие транспортной инфраструктуры на сельских территориях</t>
  </si>
  <si>
    <t>2 02 25394 02 0000 150</t>
  </si>
  <si>
    <t>Субсидии бюджетам субъектов Российской Федерации на приведение в нормативное состояние автомобильных дорог и искусственных дорожных сооружений в рамках реализации национального проекта "Безопасные качественные дороги"</t>
  </si>
  <si>
    <t>2 02 25305 02 0000 150</t>
  </si>
  <si>
    <t>Субсидии бюджетам субъектов Российской Федерации на создание новых мест в общеобразовательных организациях в связи с ростом числа обучающихся, вызванным демографическим фактором</t>
  </si>
  <si>
    <t>2 02 35345 02 0000 150</t>
  </si>
  <si>
    <t>Субвенции бюджетам субъектов Российской Федерации на осуществление мер пожарной безопасности и тушение лесных пожаров</t>
  </si>
  <si>
    <t>2 02 45363 02 0000 150</t>
  </si>
  <si>
    <t>Межбюджетные трансферты, передаваемые бюджетам субъектов Российской Федерации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</si>
  <si>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Межбюджетные трансферты, передаваемые бюджетам субъектов Российской Федерации на развитие инфраструктуры дорожного хозяйства</t>
  </si>
  <si>
    <t>2 02 27377 02 0000 150</t>
  </si>
  <si>
    <t>Субсидии бюджетам субъектов Российской Федерации на создание новых мест в общеобразовательных организациях субъектов Российской Федерации при осуществлении капитальных вложений в объекты капитального строительства</t>
  </si>
  <si>
    <t>Текст  законопроекта с учетом поправки</t>
  </si>
  <si>
    <t>ПРИЛОЖЕНИЕ 5</t>
  </si>
  <si>
    <t>к Закону Республики Северная Осетия - Алания "О республиканском бюджете Республики Северная Осетия - Алания на 2022 год и на плановый период 
2023 и 2024 годов"</t>
  </si>
  <si>
    <t xml:space="preserve"> Доходы от использования имущества, находящегося в государственной и муниципальной собственности</t>
  </si>
  <si>
    <t>изменения (+/-)</t>
  </si>
  <si>
    <t>2 02 27121 02 0000 150</t>
  </si>
  <si>
    <t>Налоги на товары (работы, услуги), реализуемые на территории Российской Федерации</t>
  </si>
  <si>
    <t>Субсидии бюджетам субъектов Российской Федерации из местных бюджетов</t>
  </si>
  <si>
    <t>Субсидии бюджетам субъектов Российской Федерации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</si>
  <si>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</si>
  <si>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Субсидии бюджетам субъектов Российской Федерации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</si>
  <si>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</si>
  <si>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в сфере здравоохранения (ЕГИСЗ)"</t>
  </si>
  <si>
    <t>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</si>
  <si>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Субсидии бюджетам субъектов Российской Федерации на обеспечение образовательных организаций материально-технической базой для внедрения цифровой образовательной среды</t>
  </si>
  <si>
    <t>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экологического вреда окружающей среде</t>
  </si>
  <si>
    <t>Субсидии бюджетам субъектов Российской Федерации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</si>
  <si>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</si>
  <si>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субъектов Российской Федерации на реализацию региональных проектов модернизации первичного звена здравоохранения</t>
  </si>
  <si>
    <t>Субсидии бюджетам субъектов Российской Федерации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</si>
  <si>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Субсидии бюджетам субъектов Российской Федерации на реализацию мероприятий по обеспечению жильем молодых семей</t>
  </si>
  <si>
    <t xml:space="preserve">Субсидии бюджетам субъектов Российской Федерации на развитие сети учреждений культурно-досугового типа </t>
  </si>
  <si>
    <t>Субсидии бюджетам субъектов Российской Федерации на реализацию мероприятий субъектов Российской Федерации в сфере реабилитации и абилитации инвалидов</t>
  </si>
  <si>
    <t>Субсидии бюджетам субъектов Российской Федерации на поддержку отрасли культуры</t>
  </si>
  <si>
    <t>Субсидии бюджетам субъектов Российской Федерации на  обеспечение закупки авиационных работ в целях оказания медицинской помощи</t>
  </si>
  <si>
    <t>Субсидии бюджетам субъектов Российской Федерации на реализацию программ формирования современной городской среды</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</si>
  <si>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 в соответствии с Законом Российской Федерации от 19 апреля 1991 года N 1032-I "О занятости населения в Российской Федерации"</t>
  </si>
  <si>
    <t>2 02 35485 02 0000 150</t>
  </si>
  <si>
    <t>2023 год</t>
  </si>
  <si>
    <t>2024 год</t>
  </si>
  <si>
    <t>2022 год</t>
  </si>
  <si>
    <t>Субсидия бюджету Республики Северная Осетия-Алания на финансовое обеспечение оказания медицинской помощи и социальной реабилитации граждан, пострадавших в результате террористического акта в г.Беслане 1-3 сентября 2004 года</t>
  </si>
  <si>
    <t>2 02 27112 02 0000 150</t>
  </si>
  <si>
    <t>2 02 25750 02 0000 150</t>
  </si>
  <si>
    <t>Субсидии бюджетам субъектов Российской Федерации на реализацию мероприятий по модернизации школьных систем образования</t>
  </si>
  <si>
    <t>ПРИЛОЖЕНИЕ 1</t>
  </si>
  <si>
    <t>к Закону Республики Северная Осетия - Алания "О внесении изменений в Закон Республики Северная Осетия - Алания "О республиканском бюджете Республики Северная Осетия - Алания на 2022 год и на плановый период 2023 и 2024 годов"</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</si>
  <si>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</si>
  <si>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2 03 00000 00 0000 000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</si>
  <si>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финансового обеспечения программ, направленных на обеспечение безопасных и комфортных условий предоставления социальных услуг в сфере социального обслуживания</t>
  </si>
  <si>
    <t>2 02 49001 02 0000 150</t>
  </si>
  <si>
    <t>Межбюджетные трансферты, передаваемые бюджетам, за счет средств резервного фонда Правительства Российской Федерации</t>
  </si>
  <si>
    <t xml:space="preserve">Доходы республиканского бюджета Республики Северная Осетия-Алания на 2022 год и на плановый период 2023 и 2024 </t>
  </si>
  <si>
    <t>__________________________________</t>
  </si>
  <si>
    <t>2025 год</t>
  </si>
  <si>
    <t>ПРИЛОЖЕНИЕ 4</t>
  </si>
  <si>
    <t>2 02 10000 00 0000 000</t>
  </si>
  <si>
    <t>2 02 20000 00 0000 000</t>
  </si>
  <si>
    <t>2 02 25010 02 0000 150</t>
  </si>
  <si>
    <t>2 02 25014 02 0000 150</t>
  </si>
  <si>
    <t>2 02 25028 02 0000 150</t>
  </si>
  <si>
    <t>2 02 25098 02 0000 150</t>
  </si>
  <si>
    <t>2 02 25171 02 0000 150</t>
  </si>
  <si>
    <t>2 02 25172 02 0000 150</t>
  </si>
  <si>
    <t>2 02 25179 02 0000 150</t>
  </si>
  <si>
    <t>2 02 25213 02 0000 150</t>
  </si>
  <si>
    <t>2 02 25276 02 0000 150</t>
  </si>
  <si>
    <t>2 02 25368 02 0000 150</t>
  </si>
  <si>
    <t>2 02 25511 02 0000 150</t>
  </si>
  <si>
    <t>2 02 25520 02 0000 150</t>
  </si>
  <si>
    <t>2 02 25584 02 0000 150</t>
  </si>
  <si>
    <t>2 02 25591 02 0000 150</t>
  </si>
  <si>
    <t>2 02 25597 02 0000 150</t>
  </si>
  <si>
    <t>2 02 25752 02 0000 150</t>
  </si>
  <si>
    <t>2 02 25753 02 0000 150</t>
  </si>
  <si>
    <t>2 02 27110 02 0000 150</t>
  </si>
  <si>
    <t>2 02 27523 02 0000 150</t>
  </si>
  <si>
    <t>2 02 30000 00 0000 000</t>
  </si>
  <si>
    <t>2 02 40000 00 0000 000</t>
  </si>
  <si>
    <t>2 02 45292 02 0000 150</t>
  </si>
  <si>
    <t>2 02 45300 02 0000 150</t>
  </si>
  <si>
    <t>2 02 45418 02 0000 150</t>
  </si>
  <si>
    <t>Текст законопроекта с учетом поправки</t>
  </si>
  <si>
    <t xml:space="preserve"> БЕЗВОЗМЕЗДНЫЕ ПОСТУПЛЕНИЯ</t>
  </si>
  <si>
    <t xml:space="preserve"> БЕЗВОЗМЕЗДНЫЕ ПОСТУПЛЕНИЯ ОТ ДРУГИХ БЮДЖЕТОВ БЮДЖЕТНОЙ СИСТЕМЫ РОССИЙСКОЙ ФЕДЕРАЦИИ</t>
  </si>
  <si>
    <t xml:space="preserve"> Дотации бюджетам бюджетной системы Российской Федерации</t>
  </si>
  <si>
    <t xml:space="preserve"> Дотации бюджетам субъектов Российской Федерации на выравнивание бюджетной обеспеченности</t>
  </si>
  <si>
    <t xml:space="preserve"> 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</si>
  <si>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 xml:space="preserve"> Субсидии бюджетам бюджетной системы Российской Федерации (межбюджетные субсидии)</t>
  </si>
  <si>
    <t xml:space="preserve"> Субсидии бюджетам субъектов Российской Федерации на поддержку приоритетных направлений агропромышленного комплекса и развитие малых форм хозяйствования</t>
  </si>
  <si>
    <t xml:space="preserve"> Субсидии бюджетам субъектов Российской Федерации на стимулирование увеличения производства картофеля и овощей</t>
  </si>
  <si>
    <t xml:space="preserve"> Субсидии бюджетам субъектов Российской Федерации на поддержку региональных проектов в сфере информационных технологий</t>
  </si>
  <si>
    <t xml:space="preserve"> Субсидии бюджетам субъектов Российской Федерации на реализацию государственных программ субъектов Российской Федерации в области использования и охраны водных объектов</t>
  </si>
  <si>
    <t xml:space="preserve"> 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</si>
  <si>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 xml:space="preserve"> Субсидии бюджетам субъектов Российской Федерации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</si>
  <si>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 xml:space="preserve"> 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</si>
  <si>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 xml:space="preserve"> Субсидии бюджетам субъектов Российской Федерации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</si>
  <si>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 xml:space="preserve"> Субсидии бюджетам субъектов Российской Федерации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</si>
  <si>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 xml:space="preserve"> Субсидии бюджетам субъектов Российской Федерации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</si>
  <si>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Субсидии бюджетам субъектов Российской Федерации на развитие паллиативной медицинской помощи</t>
  </si>
  <si>
    <t xml:space="preserve"> 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</si>
  <si>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 xml:space="preserve"> Субсидии бюджетам субъектов Российской Федерации на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</si>
  <si>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 xml:space="preserve"> Субсидии бюджетам субъектов Российской Федерации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</si>
  <si>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 xml:space="preserve"> Субсидии бюджетам субъектов Российской Федерации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</si>
  <si>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 xml:space="preserve"> Субсидии бюджетам субъектов Российской Федерации на софинансирование расходных обязательств субъектов Российской Федерации, возникающих при поддержке переоборудования существующей автомобильной техники, включая общественный транспорт и коммунальную технику, для использования природного газа в качестве топлива</t>
  </si>
  <si>
    <t xml:space="preserve"> Субсидии бюджетам субъектов Российской Федерации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</si>
  <si>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 xml:space="preserve"> 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</si>
  <si>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Субсидии бюджетам субъектов Российской Федерации на создание новых мест в общеобразовательных организациях в связи с ростом числа обучающихся, вызванным демографическим фактором</t>
  </si>
  <si>
    <t xml:space="preserve"> Субсидии бюджетам субъектов Российской Федерации на развитие виноградарства и виноделия</t>
  </si>
  <si>
    <t xml:space="preserve"> Субсидии бюджетам субъектов Российской Федерации на финансовое обеспечение (возмещение) производителям зерновых культур части затрат на производство и реализацию зерновых культур</t>
  </si>
  <si>
    <t xml:space="preserve"> Субсидии бюджетам субъектов Российской Федерации на развитие транспортной инфраструктуры на сельских территориях</t>
  </si>
  <si>
    <t xml:space="preserve"> Субсидии бюджетам субъектов Российской Федерации на приведение в нормативное состояние автомобильных дорог и искусственных дорожных сооружений</t>
  </si>
  <si>
    <t xml:space="preserve"> Субсидии бюджетам субъектов Российской Федерации в целях софинансирования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</si>
  <si>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 xml:space="preserve"> 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</si>
  <si>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 xml:space="preserve"> 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</si>
  <si>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 xml:space="preserve"> Субсидии бюджетам субъектов Российской Федерации на создание системы поддержки фермеров и развитие сельской кооперации</t>
  </si>
  <si>
    <t xml:space="preserve"> Субсидии бюджетам субъектов Российской Федерации на реализацию мероприятий по обеспечению жильем молодых семей</t>
  </si>
  <si>
    <t xml:space="preserve"> Субсидии бюджетам субъектов Российской Федерации на подготовку и проведение празднования на федеральном уровне памятных дат субъектов Российской Федерации</t>
  </si>
  <si>
    <t xml:space="preserve"> Субсидии бюджетам субъектов Российской Федерации на проведение комплексных кадастровых работ</t>
  </si>
  <si>
    <t xml:space="preserve"> Субсидии бюджетам субъектов Российской Федерации на развитие сети учреждений культурно-досугового типа</t>
  </si>
  <si>
    <t xml:space="preserve"> Субсидии бюджетам субъектов Российской Федерации на поддержку творческой деятельности и техническое оснащение детских и кукольных театров</t>
  </si>
  <si>
    <t xml:space="preserve"> Субсидии бюджетам субъектов Российской Федерации на поддержку отрасли культуры</t>
  </si>
  <si>
    <t xml:space="preserve"> 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</si>
  <si>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 xml:space="preserve"> Субсидии бюджетам субъектов Российской Федерации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</si>
  <si>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 xml:space="preserve"> Субсидии бюджетам субъектов Российской Федерации на реализацию программ формирования современной городской среды</t>
  </si>
  <si>
    <t xml:space="preserve"> Субсидии бюджетам субъектов Российской Федерации на оснащение региональных и муниципальных театров</t>
  </si>
  <si>
    <t xml:space="preserve"> Субсидии бюджетам субъектов Российской Федерации на техническое оснащение региональных и муниципальных музеев</t>
  </si>
  <si>
    <t xml:space="preserve"> 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региональных программ развития промышленности</t>
  </si>
  <si>
    <t xml:space="preserve"> Субсидия бюджету Республики Северная Осетия - Алания на финансовое обеспечение оказания медицинской помощи и социальной реабилитации граждан, пострадавших в результате террористического акта в г. Беслане 1 - 3 сентября 2004 года</t>
  </si>
  <si>
    <t xml:space="preserve"> Субсидии бюджетам субъектов Российской Федерации на реконструкцию и капитальный ремонт региональных и муниципальных музеев</t>
  </si>
  <si>
    <t xml:space="preserve"> Субсидии бюджетам субъектов Российской Федерации на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</si>
  <si>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 xml:space="preserve"> Субсидии бюджетам субъектов Российской Федерации на софинансирование закупки и монтажа оборудования для создания "умных" спортивных площадок</t>
  </si>
  <si>
    <t xml:space="preserve"> Субсидии бюджетам субъектов Российской Федерации на софинансирование создания и (или) модернизации инфраструктуры в сфере культуры региональной (муниципальной) собственности</t>
  </si>
  <si>
    <t xml:space="preserve"> 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финансового обеспечения программ, направленных на обеспечение безопасных и комфортных условий предоставления социальных услуг в сфере социального обслуживания</t>
  </si>
  <si>
    <t xml:space="preserve"> 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</si>
  <si>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 xml:space="preserve"> 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реализации мероприятий по социально-экономическому развитию субъектов Российской Федерации, входящих в состав Северо-Кавказского федерального округа</t>
  </si>
  <si>
    <t xml:space="preserve"> Субвенции бюджетам бюджетной системы Российской Федерации</t>
  </si>
  <si>
    <t xml:space="preserve"> 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</si>
  <si>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Субвенции бюджетам субъектов Российской Федерации на осуществление отдельных полномочий в области водных отношений</t>
  </si>
  <si>
    <t xml:space="preserve"> 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</si>
  <si>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 xml:space="preserve"> 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</si>
  <si>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 xml:space="preserve"> 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</si>
  <si>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 xml:space="preserve"> 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</si>
  <si>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 xml:space="preserve"> 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</si>
  <si>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 xml:space="preserve"> Субвенции бюджетам субъектов Российской Федерации на оплату жилищно-коммунальных услуг отдельным категориям граждан</t>
  </si>
  <si>
    <t xml:space="preserve"> 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 в соответствии с Законом Российской Федерации от 19 апреля 1991 года № 1032-I "О занятости населения в Российской Федерации"</t>
  </si>
  <si>
    <t xml:space="preserve"> Субвенции бюджетам субъектов Российской Федерации на осуществление мер пожарной безопасности и тушение лесных пожаров</t>
  </si>
  <si>
    <t xml:space="preserve"> Субвенции бюджетам субъектов Российской Федерации на увеличение площади лесовосстановления</t>
  </si>
  <si>
    <t xml:space="preserve"> 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</si>
  <si>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 xml:space="preserve"> Иные межбюджетные трансферты</t>
  </si>
  <si>
    <t xml:space="preserve"> Межбюджетные трансферты, передаваемые бюджетам субъектов Российской Федерации на финансовое обеспечение уплаты страховых взносов на обязательное медицинское страхование неработающего населения за граждан Российской Федерации, постоянно проживающих на территориях Республики Абхазия и Республики Южная Осетия</t>
  </si>
  <si>
    <t xml:space="preserve"> Межбюджетные трансферты, передаваемые бюджетам субъектов Российской Федерации на организацию профессионального обучения и дополнительного профессионального образования работников промышленных предприятий</t>
  </si>
  <si>
    <t xml:space="preserve"> Межбюджетные трансферты, передаваемые бюджетам субъектов Российской Федерации на реализацию дополнительных мероприятий, направленных на снижение напряженности на рынке труда субъектов Российской Федерации, по организации общественных работ</t>
  </si>
  <si>
    <t xml:space="preserve"> 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</si>
  <si>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Межбюджетные трансферты, передаваемые бюджетам субъектов Российской Федерации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</si>
  <si>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 xml:space="preserve"> Межбюджетные трансферты, передаваемые бюджетам субъектов Российской Федерации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</si>
  <si>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 xml:space="preserve"> Межбюджетные трансферты, передаваемые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</si>
  <si>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2026 год</t>
  </si>
  <si>
    <t>Доходы республиканского бюджета Республики Северная Осетия-Алания на 2024 год и на плановый период 2025 и 2026 годов</t>
  </si>
  <si>
    <t>к Закону Республики Северная Осетия - Алания
 "О республиканском бюджете Республики Северная Осетия - Алания на 2024 год и на плановый период 2025 и 2026 годов"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</si>
</sst>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9" x14ac:knownFonts="1">
    <font>
      <sz val="10"/>
      <name val="Arial Cyr"/>
      <charset val="204"/>
    </font>
    <font>
      <sz val="11"/>
      <name val="Times New Roman"/>
      <family val="1"/>
      <charset val="204"/>
    </font>
    <font>
      <b/>
      <sz val="12"/>
      <name val="Times New Roman"/>
      <family val="1"/>
      <charset val="204"/>
    </font>
    <font>
      <sz val="10"/>
      <name val="Times New Roman"/>
      <family val="1"/>
      <charset val="204"/>
    </font>
    <font>
      <b/>
      <sz val="11"/>
      <name val="Times New Roman"/>
      <family val="1"/>
      <charset val="204"/>
    </font>
    <font>
      <sz val="11"/>
      <color indexed="8"/>
      <name val="Calibri"/>
      <family val="2"/>
      <charset val="204"/>
    </font>
    <font>
      <b/>
      <sz val="14"/>
      <name val="Times New Roman"/>
      <family val="1"/>
      <charset val="204"/>
    </font>
    <font>
      <sz val="12"/>
      <name val="Times New Roman"/>
      <family val="1"/>
      <charset val="204"/>
    </font>
    <font>
      <sz val="11"/>
      <color indexed="8"/>
      <name val="Times New Roman"/>
      <family val="1"/>
      <charset val="204"/>
    </font>
    <font>
      <sz val="11"/>
      <color theme="1"/>
      <name val="Calibri"/>
      <family val="2"/>
      <charset val="204"/>
      <scheme val="minor"/>
    </font>
    <font>
      <b/>
      <sz val="10"/>
      <color rgb="FF000000"/>
      <name val="Arial Cyr"/>
    </font>
    <font>
      <sz val="10"/>
      <color rgb="FF000000"/>
      <name val="Arial Cyr"/>
    </font>
    <font>
      <sz val="10"/>
      <color rgb="FF000000"/>
      <name val="Arial"/>
      <family val="2"/>
      <charset val="204"/>
    </font>
    <font>
      <b/>
      <sz val="10"/>
      <color rgb="FF000000"/>
      <name val="Times New Roman"/>
      <family val="1"/>
      <charset val="204"/>
    </font>
    <font>
      <sz val="12"/>
      <color rgb="FF000000"/>
      <name val="Times New Roman"/>
      <family val="1"/>
      <charset val="204"/>
    </font>
    <font>
      <b/>
      <sz val="12"/>
      <color rgb="FF000000"/>
      <name val="Times New Roman"/>
      <family val="1"/>
      <charset val="204"/>
    </font>
    <font>
      <sz val="12"/>
      <color rgb="FFFF0000"/>
      <name val="Times New Roman"/>
      <family val="1"/>
      <charset val="204"/>
    </font>
    <font>
      <sz val="11"/>
      <color rgb="FF000000"/>
      <name val="Times New Roman"/>
      <family val="1"/>
      <charset val="204"/>
    </font>
    <font>
      <b/>
      <sz val="11"/>
      <color rgb="FF000000"/>
      <name val="Times New Roman"/>
      <family val="1"/>
      <charset val="204"/>
    </font>
  </fonts>
  <fills count="5">
    <fill>
      <patternFill patternType="none"/>
    </fill>
    <fill>
      <patternFill patternType="gray125"/>
    </fill>
    <fill>
      <patternFill patternType="solid">
        <fgColor theme="4" tint="0.59999389629810485"/>
        <bgColor indexed="64"/>
      </patternFill>
    </fill>
    <fill>
      <patternFill patternType="solid">
        <fgColor rgb="FFFFFF99"/>
      </patternFill>
    </fill>
    <fill>
      <patternFill patternType="solid">
        <fgColor rgb="FFCCFFFF"/>
      </patternFill>
    </fill>
  </fills>
  <borders count="37">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16">
    <xf numFmtId="0" fontId="0" fillId="0" borderId="0"/>
    <xf numFmtId="0" fontId="10" fillId="0" borderId="27">
      <alignment vertical="top" wrapText="1"/>
    </xf>
    <xf numFmtId="0" fontId="11" fillId="0" borderId="27">
      <alignment horizontal="left" vertical="top" wrapText="1"/>
    </xf>
    <xf numFmtId="0" fontId="5" fillId="0" borderId="0"/>
    <xf numFmtId="0" fontId="12" fillId="0" borderId="0"/>
    <xf numFmtId="0" fontId="9" fillId="0" borderId="0"/>
    <xf numFmtId="0" fontId="9" fillId="0" borderId="0"/>
    <xf numFmtId="0" fontId="9" fillId="0" borderId="0"/>
    <xf numFmtId="0" fontId="10" fillId="0" borderId="27">
      <alignment vertical="top" wrapText="1"/>
    </xf>
    <xf numFmtId="4" fontId="10" fillId="3" borderId="27">
      <alignment horizontal="right" vertical="top" shrinkToFit="1"/>
    </xf>
    <xf numFmtId="4" fontId="10" fillId="4" borderId="27">
      <alignment horizontal="right" vertical="top" shrinkToFit="1"/>
    </xf>
    <xf numFmtId="1" fontId="11" fillId="0" borderId="27">
      <alignment horizontal="center" vertical="top" shrinkToFit="1"/>
    </xf>
    <xf numFmtId="0" fontId="11" fillId="0" borderId="0"/>
    <xf numFmtId="1" fontId="11" fillId="0" borderId="28">
      <alignment horizontal="center" vertical="top" shrinkToFit="1"/>
    </xf>
    <xf numFmtId="1" fontId="11" fillId="0" borderId="29">
      <alignment horizontal="center" vertical="top" shrinkToFit="1"/>
    </xf>
    <xf numFmtId="1" fontId="11" fillId="0" borderId="30">
      <alignment horizontal="center" vertical="top" shrinkToFit="1"/>
    </xf>
  </cellStyleXfs>
  <cellXfs count="175">
    <xf numFmtId="0" fontId="0" fillId="0" borderId="0" xfId="0"/>
    <xf numFmtId="0" fontId="1" fillId="0" borderId="0" xfId="0" applyFont="1" applyFill="1" applyAlignment="1">
      <alignment horizontal="center" vertical="center"/>
    </xf>
    <xf numFmtId="0" fontId="1" fillId="0" borderId="0" xfId="0" applyFont="1" applyFill="1"/>
    <xf numFmtId="0" fontId="4" fillId="0" borderId="0" xfId="0" applyFont="1" applyFill="1"/>
    <xf numFmtId="0" fontId="1" fillId="0" borderId="2" xfId="0" applyFont="1" applyFill="1" applyBorder="1"/>
    <xf numFmtId="0" fontId="4" fillId="0" borderId="2" xfId="0" applyFont="1" applyFill="1" applyBorder="1"/>
    <xf numFmtId="0" fontId="4" fillId="0" borderId="0" xfId="0" applyFont="1" applyFill="1" applyAlignment="1">
      <alignment horizontal="center" vertical="center"/>
    </xf>
    <xf numFmtId="0" fontId="2" fillId="0" borderId="0" xfId="0" applyFont="1" applyFill="1" applyAlignment="1">
      <alignment horizontal="center" vertical="center"/>
    </xf>
    <xf numFmtId="0" fontId="13" fillId="0" borderId="27" xfId="2" quotePrefix="1" applyNumberFormat="1" applyFont="1" applyFill="1" applyProtection="1">
      <alignment horizontal="left" vertical="top" wrapText="1"/>
    </xf>
    <xf numFmtId="0" fontId="13" fillId="0" borderId="27" xfId="1" applyNumberFormat="1" applyFont="1" applyFill="1" applyAlignment="1" applyProtection="1">
      <alignment wrapText="1"/>
    </xf>
    <xf numFmtId="0" fontId="4" fillId="0" borderId="3" xfId="0" applyFont="1" applyFill="1" applyBorder="1" applyAlignment="1">
      <alignment horizontal="center" vertical="center" wrapText="1"/>
    </xf>
    <xf numFmtId="164" fontId="2" fillId="0" borderId="2" xfId="0" applyNumberFormat="1" applyFont="1" applyFill="1" applyBorder="1" applyAlignment="1">
      <alignment horizontal="right"/>
    </xf>
    <xf numFmtId="164" fontId="14" fillId="0" borderId="2" xfId="0" applyNumberFormat="1" applyFont="1" applyFill="1" applyBorder="1" applyAlignment="1">
      <alignment horizontal="right" wrapText="1"/>
    </xf>
    <xf numFmtId="164" fontId="7" fillId="0" borderId="2" xfId="0" applyNumberFormat="1" applyFont="1" applyFill="1" applyBorder="1" applyAlignment="1">
      <alignment horizontal="right"/>
    </xf>
    <xf numFmtId="0" fontId="4" fillId="0" borderId="0" xfId="0" applyFont="1" applyFill="1" applyBorder="1"/>
    <xf numFmtId="0" fontId="4" fillId="0" borderId="3" xfId="0" applyFont="1" applyFill="1" applyBorder="1" applyAlignment="1">
      <alignment horizontal="center" vertical="center"/>
    </xf>
    <xf numFmtId="0" fontId="2" fillId="0" borderId="3" xfId="0" applyFont="1" applyFill="1" applyBorder="1" applyAlignment="1">
      <alignment horizontal="center" vertical="center"/>
    </xf>
    <xf numFmtId="0" fontId="1" fillId="0" borderId="3" xfId="0" applyFont="1" applyFill="1" applyBorder="1" applyAlignment="1">
      <alignment horizontal="center" vertical="center"/>
    </xf>
    <xf numFmtId="0" fontId="2" fillId="0" borderId="3" xfId="0" applyFont="1" applyFill="1" applyBorder="1" applyAlignment="1">
      <alignment horizontal="center" vertical="center" wrapText="1"/>
    </xf>
    <xf numFmtId="164" fontId="2" fillId="0" borderId="2" xfId="0" applyNumberFormat="1" applyFont="1" applyFill="1" applyBorder="1"/>
    <xf numFmtId="164" fontId="7" fillId="0" borderId="2" xfId="0" applyNumberFormat="1" applyFont="1" applyFill="1" applyBorder="1"/>
    <xf numFmtId="164" fontId="15" fillId="0" borderId="2" xfId="0" applyNumberFormat="1" applyFont="1" applyFill="1" applyBorder="1" applyAlignment="1">
      <alignment horizontal="right" wrapText="1"/>
    </xf>
    <xf numFmtId="49" fontId="1" fillId="0" borderId="4" xfId="0" applyNumberFormat="1" applyFont="1" applyFill="1" applyBorder="1" applyAlignment="1">
      <alignment horizontal="right"/>
    </xf>
    <xf numFmtId="0" fontId="7" fillId="0" borderId="5" xfId="0" applyFont="1" applyFill="1" applyBorder="1" applyAlignment="1">
      <alignment horizontal="left" wrapText="1" indent="1"/>
    </xf>
    <xf numFmtId="49" fontId="4" fillId="0" borderId="4" xfId="0" applyNumberFormat="1" applyFont="1" applyFill="1" applyBorder="1" applyAlignment="1">
      <alignment horizontal="right"/>
    </xf>
    <xf numFmtId="0" fontId="2" fillId="0" borderId="5" xfId="0" applyFont="1" applyFill="1" applyBorder="1" applyAlignment="1">
      <alignment horizontal="left" wrapText="1" indent="1"/>
    </xf>
    <xf numFmtId="49" fontId="1" fillId="0" borderId="4" xfId="0" applyNumberFormat="1" applyFont="1" applyFill="1" applyBorder="1" applyAlignment="1">
      <alignment horizontal="right" wrapText="1"/>
    </xf>
    <xf numFmtId="0" fontId="7" fillId="0" borderId="6" xfId="0" applyFont="1" applyFill="1" applyBorder="1" applyAlignment="1">
      <alignment horizontal="left" wrapText="1" indent="1"/>
    </xf>
    <xf numFmtId="0" fontId="1" fillId="0" borderId="4" xfId="0" applyFont="1" applyFill="1" applyBorder="1"/>
    <xf numFmtId="0" fontId="1" fillId="0" borderId="5" xfId="0" applyFont="1" applyFill="1" applyBorder="1"/>
    <xf numFmtId="0" fontId="4" fillId="0" borderId="4" xfId="0" applyFont="1" applyFill="1" applyBorder="1"/>
    <xf numFmtId="0" fontId="4" fillId="0" borderId="5" xfId="0" applyFont="1" applyFill="1" applyBorder="1"/>
    <xf numFmtId="0" fontId="1" fillId="0" borderId="0" xfId="0" applyFont="1" applyFill="1" applyAlignment="1">
      <alignment vertical="center"/>
    </xf>
    <xf numFmtId="0" fontId="4" fillId="0" borderId="0" xfId="0" applyFont="1" applyFill="1" applyAlignment="1">
      <alignment vertical="center"/>
    </xf>
    <xf numFmtId="0" fontId="8" fillId="0" borderId="1" xfId="0" applyFont="1" applyFill="1" applyBorder="1" applyAlignment="1">
      <alignment wrapText="1"/>
    </xf>
    <xf numFmtId="0" fontId="8" fillId="0" borderId="0" xfId="0" applyFont="1" applyFill="1" applyBorder="1" applyAlignment="1">
      <alignment wrapText="1"/>
    </xf>
    <xf numFmtId="0" fontId="7" fillId="0" borderId="2" xfId="0" applyFont="1" applyFill="1" applyBorder="1"/>
    <xf numFmtId="0" fontId="1" fillId="0" borderId="7" xfId="0" applyFont="1" applyFill="1" applyBorder="1"/>
    <xf numFmtId="0" fontId="4" fillId="0" borderId="8" xfId="0" applyFont="1" applyFill="1" applyBorder="1" applyAlignment="1">
      <alignment horizontal="center" vertical="center"/>
    </xf>
    <xf numFmtId="164" fontId="2" fillId="0" borderId="7" xfId="0" applyNumberFormat="1" applyFont="1" applyFill="1" applyBorder="1" applyAlignment="1">
      <alignment horizontal="right"/>
    </xf>
    <xf numFmtId="0" fontId="1" fillId="0" borderId="9" xfId="0" applyFont="1" applyFill="1" applyBorder="1"/>
    <xf numFmtId="0" fontId="4" fillId="0" borderId="10" xfId="0" applyFont="1" applyFill="1" applyBorder="1" applyAlignment="1">
      <alignment horizontal="center" vertical="center"/>
    </xf>
    <xf numFmtId="0" fontId="4" fillId="0" borderId="4"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6" xfId="0" applyFont="1" applyFill="1" applyBorder="1" applyAlignment="1">
      <alignment horizontal="center" vertical="center" wrapText="1"/>
    </xf>
    <xf numFmtId="164" fontId="14" fillId="0" borderId="14" xfId="0" applyNumberFormat="1" applyFont="1" applyFill="1" applyBorder="1" applyAlignment="1">
      <alignment horizontal="right" wrapText="1"/>
    </xf>
    <xf numFmtId="164" fontId="7" fillId="0" borderId="14" xfId="0" applyNumberFormat="1" applyFont="1" applyFill="1" applyBorder="1" applyAlignment="1">
      <alignment horizontal="right"/>
    </xf>
    <xf numFmtId="1" fontId="4" fillId="0" borderId="4" xfId="0" applyNumberFormat="1" applyFont="1" applyFill="1" applyBorder="1" applyAlignment="1">
      <alignment horizontal="right" wrapText="1"/>
    </xf>
    <xf numFmtId="164" fontId="2" fillId="0" borderId="5" xfId="0" applyNumberFormat="1" applyFont="1" applyFill="1" applyBorder="1" applyAlignment="1">
      <alignment horizontal="right"/>
    </xf>
    <xf numFmtId="164" fontId="2" fillId="0" borderId="5" xfId="0" applyNumberFormat="1" applyFont="1" applyFill="1" applyBorder="1"/>
    <xf numFmtId="1" fontId="1" fillId="0" borderId="4" xfId="0" applyNumberFormat="1" applyFont="1" applyFill="1" applyBorder="1" applyAlignment="1">
      <alignment horizontal="right" wrapText="1"/>
    </xf>
    <xf numFmtId="164" fontId="7" fillId="0" borderId="5" xfId="0" applyNumberFormat="1" applyFont="1" applyFill="1" applyBorder="1"/>
    <xf numFmtId="164" fontId="14" fillId="0" borderId="5" xfId="0" applyNumberFormat="1" applyFont="1" applyFill="1" applyBorder="1" applyAlignment="1">
      <alignment horizontal="right" wrapText="1"/>
    </xf>
    <xf numFmtId="0" fontId="4" fillId="0" borderId="4" xfId="0" applyFont="1" applyFill="1" applyBorder="1" applyAlignment="1">
      <alignment horizontal="right"/>
    </xf>
    <xf numFmtId="164" fontId="7" fillId="0" borderId="5" xfId="0" applyNumberFormat="1" applyFont="1" applyFill="1" applyBorder="1" applyAlignment="1">
      <alignment horizontal="right"/>
    </xf>
    <xf numFmtId="164" fontId="7" fillId="0" borderId="13" xfId="0" applyNumberFormat="1" applyFont="1" applyFill="1" applyBorder="1" applyAlignment="1">
      <alignment horizontal="right"/>
    </xf>
    <xf numFmtId="164" fontId="7" fillId="0" borderId="6" xfId="0" applyNumberFormat="1" applyFont="1" applyFill="1" applyBorder="1"/>
    <xf numFmtId="164" fontId="14" fillId="0" borderId="4" xfId="0" applyNumberFormat="1" applyFont="1" applyFill="1" applyBorder="1" applyAlignment="1">
      <alignment horizontal="right" wrapText="1"/>
    </xf>
    <xf numFmtId="164" fontId="7" fillId="0" borderId="4" xfId="0" applyNumberFormat="1" applyFont="1" applyFill="1" applyBorder="1" applyAlignment="1">
      <alignment horizontal="right"/>
    </xf>
    <xf numFmtId="164" fontId="7" fillId="0" borderId="13" xfId="0" applyNumberFormat="1" applyFont="1" applyFill="1" applyBorder="1"/>
    <xf numFmtId="0" fontId="2" fillId="0" borderId="15" xfId="0" applyFont="1" applyFill="1" applyBorder="1" applyAlignment="1">
      <alignment horizontal="center" vertical="center" wrapText="1"/>
    </xf>
    <xf numFmtId="1" fontId="2" fillId="0" borderId="5" xfId="0" applyNumberFormat="1" applyFont="1" applyFill="1" applyBorder="1" applyAlignment="1">
      <alignment horizontal="left" wrapText="1" indent="1"/>
    </xf>
    <xf numFmtId="1" fontId="7" fillId="0" borderId="5" xfId="0" applyNumberFormat="1" applyFont="1" applyFill="1" applyBorder="1" applyAlignment="1">
      <alignment horizontal="left" wrapText="1" indent="1"/>
    </xf>
    <xf numFmtId="0" fontId="7" fillId="0" borderId="5" xfId="0" applyNumberFormat="1" applyFont="1" applyFill="1" applyBorder="1" applyAlignment="1" applyProtection="1">
      <alignment horizontal="left" wrapText="1"/>
      <protection locked="0"/>
    </xf>
    <xf numFmtId="0" fontId="7" fillId="0" borderId="5" xfId="0" applyFont="1" applyFill="1" applyBorder="1" applyAlignment="1">
      <alignment wrapText="1"/>
    </xf>
    <xf numFmtId="0" fontId="2" fillId="0" borderId="5" xfId="0" applyFont="1" applyFill="1" applyBorder="1" applyAlignment="1">
      <alignment horizontal="left" vertical="center" wrapText="1" indent="1"/>
    </xf>
    <xf numFmtId="0" fontId="1" fillId="0" borderId="5" xfId="0" applyFont="1" applyFill="1" applyBorder="1" applyAlignment="1">
      <alignment horizontal="left" wrapText="1" indent="1"/>
    </xf>
    <xf numFmtId="164" fontId="2" fillId="0" borderId="16" xfId="0" applyNumberFormat="1" applyFont="1" applyFill="1" applyBorder="1" applyAlignment="1">
      <alignment horizontal="right"/>
    </xf>
    <xf numFmtId="164" fontId="7" fillId="0" borderId="14" xfId="0" applyNumberFormat="1" applyFont="1" applyFill="1" applyBorder="1"/>
    <xf numFmtId="164" fontId="2" fillId="0" borderId="14" xfId="0" applyNumberFormat="1" applyFont="1" applyFill="1" applyBorder="1" applyAlignment="1">
      <alignment horizontal="right"/>
    </xf>
    <xf numFmtId="164" fontId="15" fillId="0" borderId="14" xfId="0" applyNumberFormat="1" applyFont="1" applyFill="1" applyBorder="1" applyAlignment="1">
      <alignment horizontal="right" wrapText="1"/>
    </xf>
    <xf numFmtId="0" fontId="4" fillId="0" borderId="0" xfId="0" applyFont="1" applyFill="1" applyAlignment="1"/>
    <xf numFmtId="0" fontId="1" fillId="0" borderId="0" xfId="0" applyFont="1" applyFill="1" applyAlignment="1">
      <alignment horizontal="center"/>
    </xf>
    <xf numFmtId="0" fontId="1" fillId="0" borderId="0" xfId="0" applyFont="1" applyFill="1" applyBorder="1" applyAlignment="1">
      <alignment horizontal="right" vertical="center"/>
    </xf>
    <xf numFmtId="0" fontId="2" fillId="0" borderId="0" xfId="0" applyFont="1" applyFill="1" applyBorder="1" applyAlignment="1">
      <alignment horizontal="center"/>
    </xf>
    <xf numFmtId="0" fontId="2" fillId="0" borderId="13" xfId="0" applyFont="1" applyFill="1" applyBorder="1" applyAlignment="1">
      <alignment horizontal="center" wrapText="1"/>
    </xf>
    <xf numFmtId="0" fontId="4" fillId="2" borderId="2" xfId="0" applyFont="1" applyFill="1" applyBorder="1"/>
    <xf numFmtId="0" fontId="4" fillId="2" borderId="3" xfId="0" applyFont="1" applyFill="1" applyBorder="1" applyAlignment="1">
      <alignment horizontal="center" vertical="center"/>
    </xf>
    <xf numFmtId="0" fontId="4" fillId="2" borderId="0" xfId="0" applyFont="1" applyFill="1"/>
    <xf numFmtId="0" fontId="1" fillId="0" borderId="0" xfId="0" applyFont="1" applyFill="1" applyBorder="1"/>
    <xf numFmtId="0" fontId="2" fillId="0" borderId="0" xfId="0" applyFont="1" applyFill="1" applyBorder="1" applyAlignment="1">
      <alignment horizontal="center" vertical="center"/>
    </xf>
    <xf numFmtId="164" fontId="1" fillId="0" borderId="0" xfId="0" applyNumberFormat="1" applyFont="1" applyFill="1" applyBorder="1" applyAlignment="1">
      <alignment horizontal="right"/>
    </xf>
    <xf numFmtId="0" fontId="1" fillId="0" borderId="0" xfId="0" applyFont="1" applyFill="1" applyBorder="1" applyAlignment="1">
      <alignment vertical="center"/>
    </xf>
    <xf numFmtId="0" fontId="2" fillId="0" borderId="2" xfId="0" applyFont="1" applyFill="1" applyBorder="1"/>
    <xf numFmtId="0" fontId="7" fillId="0" borderId="14" xfId="0" applyFont="1" applyFill="1" applyBorder="1"/>
    <xf numFmtId="0" fontId="2" fillId="0" borderId="14" xfId="0" applyFont="1" applyFill="1" applyBorder="1"/>
    <xf numFmtId="0" fontId="2" fillId="0" borderId="17" xfId="0" applyFont="1" applyFill="1" applyBorder="1" applyAlignment="1">
      <alignment horizontal="left" indent="1"/>
    </xf>
    <xf numFmtId="0" fontId="1" fillId="0" borderId="18" xfId="0" applyFont="1" applyFill="1" applyBorder="1"/>
    <xf numFmtId="164" fontId="16" fillId="0" borderId="2" xfId="0" applyNumberFormat="1" applyFont="1" applyFill="1" applyBorder="1"/>
    <xf numFmtId="49" fontId="4" fillId="0" borderId="4" xfId="0" applyNumberFormat="1" applyFont="1" applyFill="1" applyBorder="1" applyAlignment="1">
      <alignment horizontal="center"/>
    </xf>
    <xf numFmtId="0" fontId="2" fillId="0" borderId="14" xfId="0" applyFont="1" applyFill="1" applyBorder="1" applyAlignment="1">
      <alignment vertical="center"/>
    </xf>
    <xf numFmtId="0" fontId="2" fillId="0" borderId="2" xfId="0" applyFont="1" applyFill="1" applyBorder="1" applyAlignment="1">
      <alignment vertical="center"/>
    </xf>
    <xf numFmtId="49" fontId="1" fillId="0" borderId="4" xfId="0" applyNumberFormat="1" applyFont="1" applyFill="1" applyBorder="1" applyAlignment="1">
      <alignment horizontal="center"/>
    </xf>
    <xf numFmtId="0" fontId="7" fillId="0" borderId="14" xfId="0" applyFont="1" applyFill="1" applyBorder="1" applyAlignment="1">
      <alignment vertical="center"/>
    </xf>
    <xf numFmtId="0" fontId="7" fillId="0" borderId="2" xfId="0" applyFont="1" applyFill="1" applyBorder="1" applyAlignment="1">
      <alignment vertical="center"/>
    </xf>
    <xf numFmtId="0" fontId="1" fillId="0" borderId="11" xfId="0" applyFont="1" applyFill="1" applyBorder="1" applyAlignment="1">
      <alignment horizontal="center"/>
    </xf>
    <xf numFmtId="0" fontId="7" fillId="0" borderId="15" xfId="0" applyFont="1" applyFill="1" applyBorder="1" applyAlignment="1">
      <alignment vertical="center"/>
    </xf>
    <xf numFmtId="0" fontId="7" fillId="0" borderId="13" xfId="0" applyFont="1" applyFill="1" applyBorder="1" applyAlignment="1">
      <alignment vertical="center"/>
    </xf>
    <xf numFmtId="0" fontId="4" fillId="0" borderId="0" xfId="0" applyFont="1" applyFill="1" applyBorder="1" applyAlignment="1"/>
    <xf numFmtId="0" fontId="3" fillId="0" borderId="0" xfId="0" applyFont="1" applyFill="1" applyBorder="1" applyAlignment="1">
      <alignment wrapText="1"/>
    </xf>
    <xf numFmtId="164" fontId="7" fillId="0" borderId="0" xfId="0" applyNumberFormat="1" applyFont="1" applyFill="1" applyBorder="1"/>
    <xf numFmtId="0" fontId="1" fillId="0" borderId="5" xfId="0" applyFont="1" applyFill="1" applyBorder="1" applyAlignment="1">
      <alignment wrapText="1"/>
    </xf>
    <xf numFmtId="0" fontId="1" fillId="0" borderId="0" xfId="0" applyFont="1" applyFill="1" applyAlignment="1">
      <alignment horizontal="right"/>
    </xf>
    <xf numFmtId="0" fontId="4" fillId="0" borderId="0" xfId="0" applyFont="1" applyFill="1" applyAlignment="1">
      <alignment horizontal="right"/>
    </xf>
    <xf numFmtId="0" fontId="7" fillId="0" borderId="0" xfId="0" applyFont="1" applyFill="1"/>
    <xf numFmtId="0" fontId="7" fillId="0" borderId="0" xfId="0" applyFont="1" applyFill="1" applyBorder="1"/>
    <xf numFmtId="0" fontId="2" fillId="0" borderId="0" xfId="0" applyFont="1" applyFill="1" applyBorder="1" applyAlignment="1"/>
    <xf numFmtId="164" fontId="2" fillId="0" borderId="13" xfId="0" applyNumberFormat="1" applyFont="1" applyFill="1" applyBorder="1" applyAlignment="1">
      <alignment horizontal="center" vertical="center" wrapText="1"/>
    </xf>
    <xf numFmtId="164" fontId="2" fillId="0" borderId="6" xfId="0" applyNumberFormat="1" applyFont="1" applyFill="1" applyBorder="1" applyAlignment="1">
      <alignment horizontal="center" vertical="center" wrapText="1"/>
    </xf>
    <xf numFmtId="0" fontId="7" fillId="0" borderId="18" xfId="0" applyFont="1" applyFill="1" applyBorder="1"/>
    <xf numFmtId="164" fontId="2" fillId="0" borderId="11" xfId="0" applyNumberFormat="1" applyFont="1" applyFill="1" applyBorder="1" applyAlignment="1">
      <alignment horizontal="center" vertical="center" wrapText="1"/>
    </xf>
    <xf numFmtId="164" fontId="7" fillId="0" borderId="0" xfId="0" applyNumberFormat="1" applyFont="1" applyFill="1" applyAlignment="1">
      <alignment horizontal="right"/>
    </xf>
    <xf numFmtId="0" fontId="2" fillId="0" borderId="17" xfId="0" applyFont="1" applyFill="1" applyBorder="1" applyAlignment="1">
      <alignment horizontal="right"/>
    </xf>
    <xf numFmtId="0" fontId="1" fillId="0" borderId="4" xfId="0" applyFont="1" applyFill="1" applyBorder="1" applyAlignment="1">
      <alignment horizontal="right"/>
    </xf>
    <xf numFmtId="0" fontId="1" fillId="0" borderId="11" xfId="0" applyFont="1" applyFill="1" applyBorder="1" applyAlignment="1">
      <alignment horizontal="right"/>
    </xf>
    <xf numFmtId="1" fontId="4" fillId="0" borderId="2" xfId="0" applyNumberFormat="1" applyFont="1" applyFill="1" applyBorder="1" applyAlignment="1">
      <alignment horizontal="right" wrapText="1"/>
    </xf>
    <xf numFmtId="1" fontId="1" fillId="0" borderId="2" xfId="0" applyNumberFormat="1" applyFont="1" applyFill="1" applyBorder="1" applyAlignment="1">
      <alignment horizontal="right" wrapText="1"/>
    </xf>
    <xf numFmtId="49" fontId="1" fillId="0" borderId="2" xfId="0" applyNumberFormat="1" applyFont="1" applyFill="1" applyBorder="1" applyAlignment="1">
      <alignment horizontal="right"/>
    </xf>
    <xf numFmtId="0" fontId="4" fillId="0" borderId="2" xfId="0" applyFont="1" applyFill="1" applyBorder="1" applyAlignment="1">
      <alignment horizontal="center"/>
    </xf>
    <xf numFmtId="0" fontId="1" fillId="0" borderId="2" xfId="0" applyFont="1" applyFill="1" applyBorder="1" applyAlignment="1">
      <alignment horizontal="center"/>
    </xf>
    <xf numFmtId="0" fontId="2" fillId="0" borderId="7" xfId="0" applyFont="1" applyFill="1" applyBorder="1" applyAlignment="1">
      <alignment horizontal="right" indent="1"/>
    </xf>
    <xf numFmtId="0" fontId="4" fillId="0" borderId="26"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1" fillId="0" borderId="13" xfId="0" applyFont="1" applyFill="1" applyBorder="1" applyAlignment="1">
      <alignment horizontal="center"/>
    </xf>
    <xf numFmtId="164" fontId="17" fillId="0" borderId="4" xfId="9" applyNumberFormat="1" applyFont="1" applyFill="1" applyBorder="1" applyAlignment="1" applyProtection="1">
      <alignment horizontal="right" shrinkToFit="1"/>
    </xf>
    <xf numFmtId="164" fontId="17" fillId="0" borderId="2" xfId="9" applyNumberFormat="1" applyFont="1" applyFill="1" applyBorder="1" applyAlignment="1" applyProtection="1">
      <alignment horizontal="right" shrinkToFit="1"/>
    </xf>
    <xf numFmtId="164" fontId="17" fillId="0" borderId="5" xfId="9" applyNumberFormat="1" applyFont="1" applyFill="1" applyBorder="1" applyAlignment="1" applyProtection="1">
      <alignment horizontal="right" shrinkToFit="1"/>
    </xf>
    <xf numFmtId="164" fontId="1" fillId="0" borderId="4" xfId="0" applyNumberFormat="1" applyFont="1" applyFill="1" applyBorder="1" applyAlignment="1">
      <alignment horizontal="right"/>
    </xf>
    <xf numFmtId="164" fontId="1" fillId="0" borderId="2" xfId="0" applyNumberFormat="1" applyFont="1" applyFill="1" applyBorder="1" applyAlignment="1">
      <alignment horizontal="right"/>
    </xf>
    <xf numFmtId="164" fontId="1" fillId="0" borderId="5" xfId="0" applyNumberFormat="1" applyFont="1" applyFill="1" applyBorder="1" applyAlignment="1">
      <alignment horizontal="right"/>
    </xf>
    <xf numFmtId="164" fontId="18" fillId="0" borderId="4" xfId="9" applyNumberFormat="1" applyFont="1" applyFill="1" applyBorder="1" applyAlignment="1" applyProtection="1">
      <alignment horizontal="right" shrinkToFit="1"/>
    </xf>
    <xf numFmtId="164" fontId="18" fillId="0" borderId="2" xfId="9" applyNumberFormat="1" applyFont="1" applyFill="1" applyBorder="1" applyAlignment="1" applyProtection="1">
      <alignment horizontal="right" shrinkToFit="1"/>
    </xf>
    <xf numFmtId="164" fontId="18" fillId="0" borderId="5" xfId="9" applyNumberFormat="1" applyFont="1" applyFill="1" applyBorder="1" applyAlignment="1" applyProtection="1">
      <alignment horizontal="right" shrinkToFit="1"/>
    </xf>
    <xf numFmtId="164" fontId="17" fillId="0" borderId="11" xfId="9" applyNumberFormat="1" applyFont="1" applyFill="1" applyBorder="1" applyAlignment="1" applyProtection="1">
      <alignment horizontal="right" shrinkToFit="1"/>
    </xf>
    <xf numFmtId="164" fontId="17" fillId="0" borderId="13" xfId="9" applyNumberFormat="1" applyFont="1" applyFill="1" applyBorder="1" applyAlignment="1" applyProtection="1">
      <alignment horizontal="right" shrinkToFit="1"/>
    </xf>
    <xf numFmtId="164" fontId="17" fillId="0" borderId="6" xfId="9" applyNumberFormat="1" applyFont="1" applyFill="1" applyBorder="1" applyAlignment="1" applyProtection="1">
      <alignment horizontal="right" shrinkToFit="1"/>
    </xf>
    <xf numFmtId="164" fontId="4" fillId="0" borderId="17" xfId="0" applyNumberFormat="1" applyFont="1" applyFill="1" applyBorder="1" applyAlignment="1">
      <alignment horizontal="right"/>
    </xf>
    <xf numFmtId="164" fontId="4" fillId="0" borderId="7" xfId="0" applyNumberFormat="1" applyFont="1" applyFill="1" applyBorder="1" applyAlignment="1">
      <alignment horizontal="right"/>
    </xf>
    <xf numFmtId="164" fontId="4" fillId="0" borderId="18" xfId="0" applyNumberFormat="1" applyFont="1" applyFill="1" applyBorder="1" applyAlignment="1">
      <alignment horizontal="right"/>
    </xf>
    <xf numFmtId="164" fontId="4" fillId="0" borderId="4" xfId="0" applyNumberFormat="1" applyFont="1" applyFill="1" applyBorder="1" applyAlignment="1">
      <alignment horizontal="right"/>
    </xf>
    <xf numFmtId="164" fontId="4" fillId="0" borderId="2" xfId="0" applyNumberFormat="1" applyFont="1" applyFill="1" applyBorder="1" applyAlignment="1">
      <alignment horizontal="right"/>
    </xf>
    <xf numFmtId="164" fontId="4" fillId="0" borderId="5" xfId="0" applyNumberFormat="1" applyFont="1" applyFill="1" applyBorder="1" applyAlignment="1">
      <alignment horizontal="right"/>
    </xf>
    <xf numFmtId="164" fontId="17" fillId="0" borderId="35" xfId="9" applyNumberFormat="1" applyFont="1" applyFill="1" applyBorder="1" applyAlignment="1" applyProtection="1">
      <alignment horizontal="right" shrinkToFit="1"/>
    </xf>
    <xf numFmtId="164" fontId="17" fillId="0" borderId="3" xfId="9" applyNumberFormat="1" applyFont="1" applyFill="1" applyBorder="1" applyAlignment="1" applyProtection="1">
      <alignment horizontal="right" shrinkToFit="1"/>
    </xf>
    <xf numFmtId="164" fontId="17" fillId="0" borderId="18" xfId="9" applyNumberFormat="1" applyFont="1" applyFill="1" applyBorder="1" applyAlignment="1" applyProtection="1">
      <alignment horizontal="right" shrinkToFit="1"/>
    </xf>
    <xf numFmtId="164" fontId="18" fillId="0" borderId="35" xfId="9" applyNumberFormat="1" applyFont="1" applyFill="1" applyBorder="1" applyAlignment="1" applyProtection="1">
      <alignment horizontal="right" shrinkToFit="1"/>
    </xf>
    <xf numFmtId="164" fontId="18" fillId="0" borderId="36" xfId="9" applyNumberFormat="1" applyFont="1" applyFill="1" applyBorder="1" applyAlignment="1" applyProtection="1">
      <alignment horizontal="right" shrinkToFit="1"/>
    </xf>
    <xf numFmtId="0" fontId="4" fillId="0" borderId="23"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2" fillId="0" borderId="24" xfId="0" applyFont="1" applyFill="1" applyBorder="1" applyAlignment="1">
      <alignment horizontal="center" vertical="center" wrapText="1"/>
    </xf>
    <xf numFmtId="0" fontId="2" fillId="0" borderId="6" xfId="0" applyFont="1" applyFill="1" applyBorder="1" applyAlignment="1">
      <alignment horizontal="center" vertical="center" wrapText="1"/>
    </xf>
    <xf numFmtId="164" fontId="2" fillId="0" borderId="32" xfId="0" applyNumberFormat="1" applyFont="1" applyFill="1" applyBorder="1" applyAlignment="1">
      <alignment horizontal="center" vertical="center"/>
    </xf>
    <xf numFmtId="164" fontId="2" fillId="0" borderId="33" xfId="0" applyNumberFormat="1" applyFont="1" applyFill="1" applyBorder="1" applyAlignment="1">
      <alignment horizontal="center" vertical="center"/>
    </xf>
    <xf numFmtId="164" fontId="2" fillId="0" borderId="34" xfId="0" applyNumberFormat="1" applyFont="1" applyFill="1" applyBorder="1" applyAlignment="1">
      <alignment horizontal="center" vertical="center"/>
    </xf>
    <xf numFmtId="164" fontId="1" fillId="0" borderId="0" xfId="0" applyNumberFormat="1" applyFont="1" applyFill="1" applyBorder="1" applyAlignment="1">
      <alignment horizontal="center" wrapText="1"/>
    </xf>
    <xf numFmtId="164" fontId="7" fillId="0" borderId="0" xfId="0" applyNumberFormat="1" applyFont="1" applyFill="1" applyBorder="1" applyAlignment="1">
      <alignment horizontal="center"/>
    </xf>
    <xf numFmtId="164" fontId="7" fillId="0" borderId="0" xfId="0" applyNumberFormat="1" applyFont="1" applyFill="1" applyAlignment="1">
      <alignment horizontal="right"/>
    </xf>
    <xf numFmtId="164" fontId="7" fillId="0" borderId="0" xfId="0" applyNumberFormat="1" applyFont="1" applyFill="1" applyAlignment="1">
      <alignment horizontal="right" wrapText="1"/>
    </xf>
    <xf numFmtId="0" fontId="6" fillId="0" borderId="0" xfId="0" applyFont="1" applyFill="1" applyAlignment="1">
      <alignment horizontal="center" vertical="center" wrapText="1"/>
    </xf>
    <xf numFmtId="164" fontId="7" fillId="0" borderId="0" xfId="0" applyNumberFormat="1" applyFont="1" applyFill="1" applyBorder="1" applyAlignment="1">
      <alignment horizontal="right"/>
    </xf>
    <xf numFmtId="0" fontId="2" fillId="0" borderId="19" xfId="0" applyFont="1" applyFill="1" applyBorder="1" applyAlignment="1">
      <alignment horizontal="center"/>
    </xf>
    <xf numFmtId="0" fontId="2" fillId="0" borderId="31" xfId="0" applyFont="1" applyFill="1" applyBorder="1" applyAlignment="1">
      <alignment horizontal="center"/>
    </xf>
    <xf numFmtId="0" fontId="2" fillId="0" borderId="20" xfId="0" applyFont="1" applyFill="1" applyBorder="1" applyAlignment="1">
      <alignment horizontal="center"/>
    </xf>
    <xf numFmtId="0" fontId="2" fillId="0" borderId="22" xfId="0" applyFont="1" applyFill="1" applyBorder="1" applyAlignment="1">
      <alignment horizontal="center"/>
    </xf>
    <xf numFmtId="0" fontId="1" fillId="0" borderId="0" xfId="0" applyFont="1" applyFill="1" applyAlignment="1">
      <alignment horizontal="center"/>
    </xf>
    <xf numFmtId="0" fontId="2" fillId="0" borderId="21" xfId="0" applyFont="1" applyFill="1" applyBorder="1" applyAlignment="1">
      <alignment horizontal="center"/>
    </xf>
    <xf numFmtId="0" fontId="1" fillId="0" borderId="0" xfId="0" applyFont="1" applyFill="1" applyBorder="1" applyAlignment="1">
      <alignment horizontal="right" vertical="center"/>
    </xf>
    <xf numFmtId="0" fontId="2" fillId="0" borderId="25" xfId="0" applyFont="1" applyFill="1" applyBorder="1" applyAlignment="1">
      <alignment horizontal="center" vertical="center"/>
    </xf>
    <xf numFmtId="0" fontId="2" fillId="0" borderId="26" xfId="0" applyFont="1" applyFill="1" applyBorder="1" applyAlignment="1">
      <alignment horizontal="center" vertical="center"/>
    </xf>
    <xf numFmtId="0" fontId="2" fillId="0" borderId="24" xfId="0" applyFont="1" applyFill="1" applyBorder="1" applyAlignment="1">
      <alignment horizontal="center" vertical="center"/>
    </xf>
    <xf numFmtId="0" fontId="1" fillId="0" borderId="0" xfId="0" applyFont="1" applyFill="1" applyBorder="1" applyAlignment="1">
      <alignment horizontal="center"/>
    </xf>
    <xf numFmtId="0" fontId="1" fillId="0" borderId="0" xfId="0" applyNumberFormat="1" applyFont="1" applyFill="1" applyAlignment="1">
      <alignment horizontal="center" wrapText="1"/>
    </xf>
    <xf numFmtId="0" fontId="1" fillId="0" borderId="0" xfId="0" applyFont="1" applyFill="1" applyBorder="1" applyAlignment="1">
      <alignment horizontal="center" wrapText="1"/>
    </xf>
  </cellXfs>
  <cellStyles count="16">
    <cellStyle name="xl24" xfId="12"/>
    <cellStyle name="xl25" xfId="13"/>
    <cellStyle name="xl27" xfId="14"/>
    <cellStyle name="xl29" xfId="15"/>
    <cellStyle name="xl30" xfId="11"/>
    <cellStyle name="xl31" xfId="1"/>
    <cellStyle name="xl34" xfId="2"/>
    <cellStyle name="xl40" xfId="8"/>
    <cellStyle name="xl42" xfId="9"/>
    <cellStyle name="xl43" xfId="10"/>
    <cellStyle name="Обычный" xfId="0" builtinId="0"/>
    <cellStyle name="Обычный 2" xfId="3"/>
    <cellStyle name="Обычный 3" xfId="4"/>
    <cellStyle name="Обычный 5" xfId="5"/>
    <cellStyle name="Обычный 6" xfId="6"/>
    <cellStyle name="Обычный 7"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I101"/>
  <sheetViews>
    <sheetView tabSelected="1" topLeftCell="C3" zoomScaleNormal="100" zoomScaleSheetLayoutView="100" workbookViewId="0">
      <selection activeCell="F8" sqref="F8:F9"/>
    </sheetView>
  </sheetViews>
  <sheetFormatPr defaultColWidth="9.1796875" defaultRowHeight="15.5" outlineLevelRow="1" outlineLevelCol="1" x14ac:dyDescent="0.35"/>
  <cols>
    <col min="1" max="1" width="20.7265625" style="2" hidden="1" customWidth="1"/>
    <col min="2" max="2" width="11.26953125" style="6" hidden="1" customWidth="1"/>
    <col min="3" max="3" width="24.1796875" style="104" customWidth="1"/>
    <col min="4" max="5" width="24.1796875" style="104" hidden="1" customWidth="1" outlineLevel="1"/>
    <col min="6" max="6" width="61.453125" style="106" customWidth="1" collapsed="1"/>
    <col min="7" max="7" width="16.453125" style="113" customWidth="1"/>
    <col min="8" max="8" width="15.1796875" style="113" customWidth="1"/>
    <col min="9" max="9" width="14.54296875" style="113" customWidth="1"/>
    <col min="10" max="16384" width="9.1796875" style="2"/>
  </cols>
  <sheetData>
    <row r="1" spans="1:9" ht="25.5" hidden="1" customHeight="1" outlineLevel="1" x14ac:dyDescent="0.35">
      <c r="H1" s="158"/>
      <c r="I1" s="158"/>
    </row>
    <row r="2" spans="1:9" ht="81.75" hidden="1" customHeight="1" outlineLevel="1" x14ac:dyDescent="0.35">
      <c r="H2" s="159"/>
      <c r="I2" s="159"/>
    </row>
    <row r="3" spans="1:9" ht="25.5" customHeight="1" collapsed="1" x14ac:dyDescent="0.35">
      <c r="F3" s="107"/>
      <c r="G3" s="157" t="s">
        <v>312</v>
      </c>
      <c r="H3" s="157"/>
      <c r="I3" s="157"/>
    </row>
    <row r="4" spans="1:9" ht="69" customHeight="1" x14ac:dyDescent="0.3">
      <c r="A4" s="73"/>
      <c r="B4" s="73"/>
      <c r="C4" s="105"/>
      <c r="D4" s="105"/>
      <c r="E4" s="105"/>
      <c r="F4" s="108"/>
      <c r="G4" s="156" t="s">
        <v>416</v>
      </c>
      <c r="H4" s="156"/>
      <c r="I4" s="156"/>
    </row>
    <row r="5" spans="1:9" ht="54" customHeight="1" x14ac:dyDescent="0.3">
      <c r="C5" s="160" t="s">
        <v>415</v>
      </c>
      <c r="D5" s="160"/>
      <c r="E5" s="160"/>
      <c r="F5" s="160"/>
      <c r="G5" s="160"/>
      <c r="H5" s="160"/>
      <c r="I5" s="160"/>
    </row>
    <row r="6" spans="1:9" ht="16" thickBot="1" x14ac:dyDescent="0.4">
      <c r="H6" s="161" t="s">
        <v>141</v>
      </c>
      <c r="I6" s="161"/>
    </row>
    <row r="7" spans="1:9" ht="16.5" hidden="1" customHeight="1" outlineLevel="1" x14ac:dyDescent="0.3">
      <c r="A7" s="40"/>
      <c r="B7" s="41"/>
      <c r="C7" s="162" t="s">
        <v>339</v>
      </c>
      <c r="D7" s="163"/>
      <c r="E7" s="163"/>
      <c r="F7" s="164"/>
      <c r="G7" s="164"/>
      <c r="H7" s="164"/>
      <c r="I7" s="165"/>
    </row>
    <row r="8" spans="1:9" s="1" customFormat="1" ht="21.75" customHeight="1" collapsed="1" x14ac:dyDescent="0.25">
      <c r="A8" s="42" t="s">
        <v>162</v>
      </c>
      <c r="B8" s="10" t="s">
        <v>161</v>
      </c>
      <c r="C8" s="149" t="s">
        <v>13</v>
      </c>
      <c r="D8" s="123"/>
      <c r="E8" s="123"/>
      <c r="F8" s="151" t="s">
        <v>0</v>
      </c>
      <c r="G8" s="153" t="s">
        <v>186</v>
      </c>
      <c r="H8" s="154"/>
      <c r="I8" s="155"/>
    </row>
    <row r="9" spans="1:9" s="1" customFormat="1" ht="37.5" customHeight="1" thickBot="1" x14ac:dyDescent="0.3">
      <c r="A9" s="43"/>
      <c r="B9" s="44"/>
      <c r="C9" s="150"/>
      <c r="D9" s="124"/>
      <c r="E9" s="124"/>
      <c r="F9" s="152"/>
      <c r="G9" s="112" t="s">
        <v>296</v>
      </c>
      <c r="H9" s="109" t="s">
        <v>311</v>
      </c>
      <c r="I9" s="110" t="s">
        <v>414</v>
      </c>
    </row>
    <row r="10" spans="1:9" x14ac:dyDescent="0.35">
      <c r="A10" s="37"/>
      <c r="B10" s="38"/>
      <c r="C10" s="114" t="s">
        <v>1</v>
      </c>
      <c r="D10" s="122"/>
      <c r="E10" s="122"/>
      <c r="F10" s="111"/>
      <c r="G10" s="138">
        <f>G11+G27</f>
        <v>37422128.259999998</v>
      </c>
      <c r="H10" s="139">
        <f t="shared" ref="H10:I10" si="0">H11+H27</f>
        <v>31087739.780000001</v>
      </c>
      <c r="I10" s="140">
        <f t="shared" si="0"/>
        <v>32974451.280000001</v>
      </c>
    </row>
    <row r="11" spans="1:9" s="3" customFormat="1" ht="15" x14ac:dyDescent="0.3">
      <c r="A11" s="5"/>
      <c r="B11" s="15"/>
      <c r="C11" s="49" t="s">
        <v>2</v>
      </c>
      <c r="D11" s="117"/>
      <c r="E11" s="117"/>
      <c r="F11" s="63" t="s">
        <v>3</v>
      </c>
      <c r="G11" s="141">
        <f>SUM(G13:G24)</f>
        <v>17149923.68</v>
      </c>
      <c r="H11" s="142">
        <f t="shared" ref="H11:I11" si="1">SUM(H13:H24)</f>
        <v>17220631.18</v>
      </c>
      <c r="I11" s="143">
        <f t="shared" si="1"/>
        <v>18313951.280000001</v>
      </c>
    </row>
    <row r="12" spans="1:9" s="3" customFormat="1" x14ac:dyDescent="0.35">
      <c r="A12" s="5"/>
      <c r="B12" s="15"/>
      <c r="C12" s="49"/>
      <c r="D12" s="117"/>
      <c r="E12" s="117"/>
      <c r="F12" s="64" t="s">
        <v>4</v>
      </c>
      <c r="G12" s="126"/>
      <c r="H12" s="127"/>
      <c r="I12" s="128"/>
    </row>
    <row r="13" spans="1:9" s="3" customFormat="1" ht="15" customHeight="1" x14ac:dyDescent="0.35">
      <c r="A13" s="5"/>
      <c r="B13" s="15"/>
      <c r="C13" s="52" t="s">
        <v>188</v>
      </c>
      <c r="D13" s="118"/>
      <c r="E13" s="118"/>
      <c r="F13" s="23" t="s">
        <v>201</v>
      </c>
      <c r="G13" s="126">
        <v>10039000</v>
      </c>
      <c r="H13" s="127">
        <v>10387800</v>
      </c>
      <c r="I13" s="128">
        <v>10767700</v>
      </c>
    </row>
    <row r="14" spans="1:9" s="3" customFormat="1" ht="32.25" customHeight="1" x14ac:dyDescent="0.35">
      <c r="A14" s="5"/>
      <c r="B14" s="15"/>
      <c r="C14" s="52" t="s">
        <v>190</v>
      </c>
      <c r="D14" s="118"/>
      <c r="E14" s="118"/>
      <c r="F14" s="23" t="s">
        <v>273</v>
      </c>
      <c r="G14" s="126">
        <v>3788195.3</v>
      </c>
      <c r="H14" s="127">
        <v>3781611.2</v>
      </c>
      <c r="I14" s="128">
        <v>4677300.5</v>
      </c>
    </row>
    <row r="15" spans="1:9" s="3" customFormat="1" ht="22.5" customHeight="1" x14ac:dyDescent="0.35">
      <c r="A15" s="5"/>
      <c r="B15" s="15"/>
      <c r="C15" s="52" t="s">
        <v>191</v>
      </c>
      <c r="D15" s="118"/>
      <c r="E15" s="118"/>
      <c r="F15" s="23" t="s">
        <v>202</v>
      </c>
      <c r="G15" s="126">
        <v>242000</v>
      </c>
      <c r="H15" s="127">
        <v>248000</v>
      </c>
      <c r="I15" s="128">
        <v>254000</v>
      </c>
    </row>
    <row r="16" spans="1:9" s="3" customFormat="1" ht="23.25" customHeight="1" x14ac:dyDescent="0.35">
      <c r="A16" s="5"/>
      <c r="B16" s="15"/>
      <c r="C16" s="52" t="s">
        <v>192</v>
      </c>
      <c r="D16" s="118"/>
      <c r="E16" s="118"/>
      <c r="F16" s="23" t="s">
        <v>203</v>
      </c>
      <c r="G16" s="126">
        <v>2058000</v>
      </c>
      <c r="H16" s="127">
        <v>2069000</v>
      </c>
      <c r="I16" s="128">
        <v>2080000</v>
      </c>
    </row>
    <row r="17" spans="1:9" s="3" customFormat="1" ht="30" customHeight="1" x14ac:dyDescent="0.35">
      <c r="A17" s="5"/>
      <c r="B17" s="15"/>
      <c r="C17" s="52" t="s">
        <v>193</v>
      </c>
      <c r="D17" s="118"/>
      <c r="E17" s="118"/>
      <c r="F17" s="23" t="s">
        <v>204</v>
      </c>
      <c r="G17" s="126">
        <v>33175</v>
      </c>
      <c r="H17" s="127">
        <v>33775</v>
      </c>
      <c r="I17" s="128">
        <v>33975</v>
      </c>
    </row>
    <row r="18" spans="1:9" s="3" customFormat="1" ht="21" customHeight="1" x14ac:dyDescent="0.35">
      <c r="A18" s="5"/>
      <c r="B18" s="15"/>
      <c r="C18" s="52" t="s">
        <v>194</v>
      </c>
      <c r="D18" s="118"/>
      <c r="E18" s="118"/>
      <c r="F18" s="23" t="s">
        <v>205</v>
      </c>
      <c r="G18" s="126">
        <v>79211.7</v>
      </c>
      <c r="H18" s="127">
        <v>82432.399999999994</v>
      </c>
      <c r="I18" s="128">
        <v>82451.199999999997</v>
      </c>
    </row>
    <row r="19" spans="1:9" s="3" customFormat="1" ht="30" customHeight="1" x14ac:dyDescent="0.35">
      <c r="A19" s="5"/>
      <c r="B19" s="15"/>
      <c r="C19" s="52" t="s">
        <v>195</v>
      </c>
      <c r="D19" s="118"/>
      <c r="E19" s="118"/>
      <c r="F19" s="23" t="s">
        <v>270</v>
      </c>
      <c r="G19" s="126">
        <v>554433.70000000007</v>
      </c>
      <c r="H19" s="127">
        <v>261382.8</v>
      </c>
      <c r="I19" s="128">
        <v>60951.600000000006</v>
      </c>
    </row>
    <row r="20" spans="1:9" s="3" customFormat="1" ht="23.25" customHeight="1" x14ac:dyDescent="0.35">
      <c r="A20" s="5"/>
      <c r="B20" s="15"/>
      <c r="C20" s="52" t="s">
        <v>196</v>
      </c>
      <c r="D20" s="118"/>
      <c r="E20" s="118"/>
      <c r="F20" s="23" t="s">
        <v>206</v>
      </c>
      <c r="G20" s="126">
        <v>2910.88</v>
      </c>
      <c r="H20" s="127">
        <v>2945.08</v>
      </c>
      <c r="I20" s="128">
        <v>2819.88</v>
      </c>
    </row>
    <row r="21" spans="1:9" s="3" customFormat="1" ht="30" customHeight="1" x14ac:dyDescent="0.35">
      <c r="A21" s="5"/>
      <c r="B21" s="15"/>
      <c r="C21" s="52" t="s">
        <v>197</v>
      </c>
      <c r="D21" s="118"/>
      <c r="E21" s="118"/>
      <c r="F21" s="23" t="s">
        <v>207</v>
      </c>
      <c r="G21" s="126">
        <v>15760.4</v>
      </c>
      <c r="H21" s="127">
        <v>15889.5</v>
      </c>
      <c r="I21" s="128">
        <v>16020.2</v>
      </c>
    </row>
    <row r="22" spans="1:9" s="3" customFormat="1" ht="29.25" customHeight="1" x14ac:dyDescent="0.35">
      <c r="A22" s="5"/>
      <c r="B22" s="15"/>
      <c r="C22" s="52" t="s">
        <v>198</v>
      </c>
      <c r="D22" s="118"/>
      <c r="E22" s="118"/>
      <c r="F22" s="23" t="s">
        <v>208</v>
      </c>
      <c r="G22" s="126">
        <v>1479.6</v>
      </c>
      <c r="H22" s="127">
        <v>1479.6</v>
      </c>
      <c r="I22" s="128">
        <v>1479.6</v>
      </c>
    </row>
    <row r="23" spans="1:9" s="3" customFormat="1" ht="24" customHeight="1" x14ac:dyDescent="0.35">
      <c r="A23" s="5"/>
      <c r="B23" s="15"/>
      <c r="C23" s="52" t="s">
        <v>199</v>
      </c>
      <c r="D23" s="118"/>
      <c r="E23" s="118"/>
      <c r="F23" s="23" t="s">
        <v>209</v>
      </c>
      <c r="G23" s="126">
        <v>155.5</v>
      </c>
      <c r="H23" s="127">
        <v>157.5</v>
      </c>
      <c r="I23" s="128">
        <v>157.5</v>
      </c>
    </row>
    <row r="24" spans="1:9" s="3" customFormat="1" ht="21.75" customHeight="1" x14ac:dyDescent="0.35">
      <c r="A24" s="5"/>
      <c r="B24" s="15"/>
      <c r="C24" s="52" t="s">
        <v>200</v>
      </c>
      <c r="D24" s="118"/>
      <c r="E24" s="118"/>
      <c r="F24" s="23" t="s">
        <v>210</v>
      </c>
      <c r="G24" s="126">
        <v>335601.6</v>
      </c>
      <c r="H24" s="127">
        <v>336158.1</v>
      </c>
      <c r="I24" s="128">
        <v>337095.80000000005</v>
      </c>
    </row>
    <row r="25" spans="1:9" s="3" customFormat="1" x14ac:dyDescent="0.35">
      <c r="A25" s="5"/>
      <c r="B25" s="15"/>
      <c r="C25" s="49"/>
      <c r="D25" s="117"/>
      <c r="E25" s="117"/>
      <c r="F25" s="23" t="s">
        <v>189</v>
      </c>
      <c r="G25" s="129"/>
      <c r="H25" s="130"/>
      <c r="I25" s="131"/>
    </row>
    <row r="26" spans="1:9" s="3" customFormat="1" ht="31" x14ac:dyDescent="0.35">
      <c r="A26" s="5"/>
      <c r="B26" s="15"/>
      <c r="C26" s="22"/>
      <c r="D26" s="119"/>
      <c r="E26" s="119"/>
      <c r="F26" s="23" t="s">
        <v>11</v>
      </c>
      <c r="G26" s="129">
        <v>3310046.4</v>
      </c>
      <c r="H26" s="130">
        <v>3278820.1</v>
      </c>
      <c r="I26" s="131">
        <v>4156891</v>
      </c>
    </row>
    <row r="27" spans="1:9" ht="17.25" customHeight="1" x14ac:dyDescent="0.3">
      <c r="C27" s="55" t="s">
        <v>5</v>
      </c>
      <c r="D27" s="120" t="e">
        <f>+REPLACE(REPLACE(REPLACE(REPLACE(REPLACE(REPLACE(E27,4,," "),6,," "),9,," "),15,," "),18,," "),23,," ")</f>
        <v>#REF!</v>
      </c>
      <c r="E27" s="120" t="e">
        <f>CONCATENATE(#REF!,#REF!,#REF!,#REF!)</f>
        <v>#REF!</v>
      </c>
      <c r="F27" s="25" t="s">
        <v>340</v>
      </c>
      <c r="G27" s="132">
        <f>G28</f>
        <v>20272204.579999998</v>
      </c>
      <c r="H27" s="133">
        <f>H28</f>
        <v>13867108.6</v>
      </c>
      <c r="I27" s="134">
        <f>I28</f>
        <v>14660500.000000002</v>
      </c>
    </row>
    <row r="28" spans="1:9" ht="45" x14ac:dyDescent="0.3">
      <c r="C28" s="55" t="s">
        <v>7</v>
      </c>
      <c r="D28" s="120" t="e">
        <f t="shared" ref="D28:D92" si="2">+REPLACE(REPLACE(REPLACE(REPLACE(REPLACE(REPLACE(E28,4,," "),6,," "),9,," "),15,," "),18,," "),23,," ")</f>
        <v>#REF!</v>
      </c>
      <c r="E28" s="120" t="e">
        <f>CONCATENATE(#REF!,#REF!,#REF!,#REF!)</f>
        <v>#REF!</v>
      </c>
      <c r="F28" s="25" t="s">
        <v>341</v>
      </c>
      <c r="G28" s="132">
        <f>G29+G32+G80+G94</f>
        <v>20272204.579999998</v>
      </c>
      <c r="H28" s="133">
        <f>H29+H32+H80+H94</f>
        <v>13867108.6</v>
      </c>
      <c r="I28" s="134">
        <f t="shared" ref="I28" si="3">I29+I32+I80+I94</f>
        <v>14660500.000000002</v>
      </c>
    </row>
    <row r="29" spans="1:9" ht="30" x14ac:dyDescent="0.3">
      <c r="C29" s="55" t="s">
        <v>313</v>
      </c>
      <c r="D29" s="120" t="e">
        <f t="shared" si="2"/>
        <v>#REF!</v>
      </c>
      <c r="E29" s="120" t="e">
        <f>CONCATENATE(#REF!,#REF!,#REF!,#REF!)</f>
        <v>#REF!</v>
      </c>
      <c r="F29" s="25" t="s">
        <v>342</v>
      </c>
      <c r="G29" s="132">
        <f>SUM(G30:G31)</f>
        <v>14296923.1</v>
      </c>
      <c r="H29" s="133">
        <f>SUM(H30:H31)</f>
        <v>10870956.800000001</v>
      </c>
      <c r="I29" s="134">
        <f t="shared" ref="I29" si="4">SUM(I30:I31)</f>
        <v>10870956.800000001</v>
      </c>
    </row>
    <row r="30" spans="1:9" ht="31" x14ac:dyDescent="0.35">
      <c r="C30" s="115" t="s">
        <v>33</v>
      </c>
      <c r="D30" s="121" t="e">
        <f t="shared" si="2"/>
        <v>#REF!</v>
      </c>
      <c r="E30" s="121" t="e">
        <f>CONCATENATE(#REF!,#REF!,#REF!,#REF!)</f>
        <v>#REF!</v>
      </c>
      <c r="F30" s="23" t="s">
        <v>343</v>
      </c>
      <c r="G30" s="126">
        <v>13504294.1</v>
      </c>
      <c r="H30" s="127">
        <v>10870956.800000001</v>
      </c>
      <c r="I30" s="128">
        <v>10870956.800000001</v>
      </c>
    </row>
    <row r="31" spans="1:9" ht="62" x14ac:dyDescent="0.35">
      <c r="C31" s="115" t="s">
        <v>34</v>
      </c>
      <c r="D31" s="121" t="e">
        <f t="shared" si="2"/>
        <v>#REF!</v>
      </c>
      <c r="E31" s="121" t="e">
        <f>CONCATENATE(#REF!,#REF!,#REF!,#REF!)</f>
        <v>#REF!</v>
      </c>
      <c r="F31" s="23" t="s">
        <v>344</v>
      </c>
      <c r="G31" s="126">
        <v>792629</v>
      </c>
      <c r="H31" s="127">
        <v>0</v>
      </c>
      <c r="I31" s="128">
        <v>0</v>
      </c>
    </row>
    <row r="32" spans="1:9" ht="30" x14ac:dyDescent="0.3">
      <c r="C32" s="55" t="s">
        <v>314</v>
      </c>
      <c r="D32" s="120" t="e">
        <f t="shared" si="2"/>
        <v>#REF!</v>
      </c>
      <c r="E32" s="120" t="e">
        <f>CONCATENATE(#REF!,#REF!,#REF!,#REF!)</f>
        <v>#REF!</v>
      </c>
      <c r="F32" s="25" t="s">
        <v>345</v>
      </c>
      <c r="G32" s="132">
        <f>SUM(G33:G79)</f>
        <v>4770421.28</v>
      </c>
      <c r="H32" s="133">
        <f t="shared" ref="H32:I32" si="5">SUM(H33:H79)</f>
        <v>2013285.7</v>
      </c>
      <c r="I32" s="134">
        <f t="shared" si="5"/>
        <v>2737004.6</v>
      </c>
    </row>
    <row r="33" spans="3:9" ht="46.5" x14ac:dyDescent="0.35">
      <c r="C33" s="115" t="s">
        <v>315</v>
      </c>
      <c r="D33" s="121" t="e">
        <f t="shared" si="2"/>
        <v>#REF!</v>
      </c>
      <c r="E33" s="121" t="e">
        <f>CONCATENATE(#REF!,#REF!,#REF!,#REF!)</f>
        <v>#REF!</v>
      </c>
      <c r="F33" s="23" t="s">
        <v>346</v>
      </c>
      <c r="G33" s="126">
        <v>396207.8</v>
      </c>
      <c r="H33" s="127">
        <v>396207.8</v>
      </c>
      <c r="I33" s="128">
        <v>428315.3</v>
      </c>
    </row>
    <row r="34" spans="3:9" ht="46.5" x14ac:dyDescent="0.35">
      <c r="C34" s="115" t="s">
        <v>316</v>
      </c>
      <c r="D34" s="121" t="e">
        <f t="shared" si="2"/>
        <v>#REF!</v>
      </c>
      <c r="E34" s="121" t="e">
        <f>CONCATENATE(#REF!,#REF!,#REF!,#REF!)</f>
        <v>#REF!</v>
      </c>
      <c r="F34" s="23" t="s">
        <v>347</v>
      </c>
      <c r="G34" s="126">
        <v>9359.2999999999993</v>
      </c>
      <c r="H34" s="127">
        <v>7695.4</v>
      </c>
      <c r="I34" s="128">
        <v>8735.2999999999993</v>
      </c>
    </row>
    <row r="35" spans="3:9" ht="46.5" x14ac:dyDescent="0.35">
      <c r="C35" s="115" t="s">
        <v>317</v>
      </c>
      <c r="D35" s="121" t="e">
        <f t="shared" si="2"/>
        <v>#REF!</v>
      </c>
      <c r="E35" s="121" t="e">
        <f>CONCATENATE(#REF!,#REF!,#REF!,#REF!)</f>
        <v>#REF!</v>
      </c>
      <c r="F35" s="23" t="s">
        <v>348</v>
      </c>
      <c r="G35" s="126">
        <v>4058</v>
      </c>
      <c r="H35" s="127">
        <v>0</v>
      </c>
      <c r="I35" s="128">
        <v>0</v>
      </c>
    </row>
    <row r="36" spans="3:9" ht="62" x14ac:dyDescent="0.35">
      <c r="C36" s="115" t="s">
        <v>25</v>
      </c>
      <c r="D36" s="121" t="e">
        <f t="shared" si="2"/>
        <v>#REF!</v>
      </c>
      <c r="E36" s="121" t="e">
        <f>CONCATENATE(#REF!,#REF!,#REF!,#REF!)</f>
        <v>#REF!</v>
      </c>
      <c r="F36" s="23" t="s">
        <v>349</v>
      </c>
      <c r="G36" s="126">
        <v>34940.199999999997</v>
      </c>
      <c r="H36" s="127">
        <v>25000</v>
      </c>
      <c r="I36" s="128">
        <v>61470.2</v>
      </c>
    </row>
    <row r="37" spans="3:9" ht="93" x14ac:dyDescent="0.35">
      <c r="C37" s="115" t="s">
        <v>27</v>
      </c>
      <c r="D37" s="121" t="e">
        <f t="shared" si="2"/>
        <v>#REF!</v>
      </c>
      <c r="E37" s="121" t="e">
        <f>CONCATENATE(#REF!,#REF!,#REF!,#REF!)</f>
        <v>#REF!</v>
      </c>
      <c r="F37" s="23" t="s">
        <v>350</v>
      </c>
      <c r="G37" s="126">
        <v>47</v>
      </c>
      <c r="H37" s="127">
        <v>49.4</v>
      </c>
      <c r="I37" s="128">
        <v>51.3</v>
      </c>
    </row>
    <row r="38" spans="3:9" ht="77.5" x14ac:dyDescent="0.35">
      <c r="C38" s="115" t="s">
        <v>318</v>
      </c>
      <c r="D38" s="121" t="e">
        <f t="shared" si="2"/>
        <v>#REF!</v>
      </c>
      <c r="E38" s="121" t="e">
        <f>CONCATENATE(#REF!,#REF!,#REF!,#REF!)</f>
        <v>#REF!</v>
      </c>
      <c r="F38" s="23" t="s">
        <v>351</v>
      </c>
      <c r="G38" s="126">
        <v>29914.2</v>
      </c>
      <c r="H38" s="127">
        <v>0</v>
      </c>
      <c r="I38" s="128">
        <v>0</v>
      </c>
    </row>
    <row r="39" spans="3:9" ht="124" x14ac:dyDescent="0.35">
      <c r="C39" s="115" t="s">
        <v>132</v>
      </c>
      <c r="D39" s="121" t="e">
        <f t="shared" si="2"/>
        <v>#REF!</v>
      </c>
      <c r="E39" s="121" t="e">
        <f>CONCATENATE(#REF!,#REF!,#REF!,#REF!)</f>
        <v>#REF!</v>
      </c>
      <c r="F39" s="23" t="s">
        <v>352</v>
      </c>
      <c r="G39" s="126">
        <v>23735</v>
      </c>
      <c r="H39" s="127">
        <v>23987.5</v>
      </c>
      <c r="I39" s="128">
        <v>23987.5</v>
      </c>
    </row>
    <row r="40" spans="3:9" ht="108.5" x14ac:dyDescent="0.35">
      <c r="C40" s="115" t="s">
        <v>319</v>
      </c>
      <c r="D40" s="121" t="e">
        <f t="shared" si="2"/>
        <v>#REF!</v>
      </c>
      <c r="E40" s="121" t="e">
        <f>CONCATENATE(#REF!,#REF!,#REF!,#REF!)</f>
        <v>#REF!</v>
      </c>
      <c r="F40" s="23" t="s">
        <v>353</v>
      </c>
      <c r="G40" s="126">
        <v>117999.9</v>
      </c>
      <c r="H40" s="127">
        <v>0</v>
      </c>
      <c r="I40" s="128">
        <v>0</v>
      </c>
    </row>
    <row r="41" spans="3:9" ht="108.5" x14ac:dyDescent="0.35">
      <c r="C41" s="115" t="s">
        <v>320</v>
      </c>
      <c r="D41" s="121" t="e">
        <f t="shared" si="2"/>
        <v>#REF!</v>
      </c>
      <c r="E41" s="121" t="e">
        <f>CONCATENATE(#REF!,#REF!,#REF!,#REF!)</f>
        <v>#REF!</v>
      </c>
      <c r="F41" s="23" t="s">
        <v>354</v>
      </c>
      <c r="G41" s="126">
        <v>70413.7</v>
      </c>
      <c r="H41" s="127">
        <v>0</v>
      </c>
      <c r="I41" s="128">
        <v>0</v>
      </c>
    </row>
    <row r="42" spans="3:9" ht="77.5" x14ac:dyDescent="0.35">
      <c r="C42" s="115" t="s">
        <v>321</v>
      </c>
      <c r="D42" s="121" t="e">
        <f t="shared" si="2"/>
        <v>#REF!</v>
      </c>
      <c r="E42" s="121" t="e">
        <f>CONCATENATE(#REF!,#REF!,#REF!,#REF!)</f>
        <v>#REF!</v>
      </c>
      <c r="F42" s="23" t="s">
        <v>355</v>
      </c>
      <c r="G42" s="126">
        <v>30536.2</v>
      </c>
      <c r="H42" s="127">
        <v>30536.2</v>
      </c>
      <c r="I42" s="128">
        <v>35394.699999999997</v>
      </c>
    </row>
    <row r="43" spans="3:9" ht="31" x14ac:dyDescent="0.35">
      <c r="C43" s="115" t="s">
        <v>77</v>
      </c>
      <c r="D43" s="121" t="e">
        <f t="shared" si="2"/>
        <v>#REF!</v>
      </c>
      <c r="E43" s="121" t="e">
        <f>CONCATENATE(#REF!,#REF!,#REF!,#REF!)</f>
        <v>#REF!</v>
      </c>
      <c r="F43" s="23" t="s">
        <v>356</v>
      </c>
      <c r="G43" s="126">
        <v>17250.7</v>
      </c>
      <c r="H43" s="127">
        <v>17604.599999999999</v>
      </c>
      <c r="I43" s="128">
        <v>17673.900000000001</v>
      </c>
    </row>
    <row r="44" spans="3:9" ht="46.5" x14ac:dyDescent="0.35">
      <c r="C44" s="115" t="s">
        <v>73</v>
      </c>
      <c r="D44" s="121" t="e">
        <f t="shared" si="2"/>
        <v>#REF!</v>
      </c>
      <c r="E44" s="121" t="e">
        <f>CONCATENATE(#REF!,#REF!,#REF!,#REF!)</f>
        <v>#REF!</v>
      </c>
      <c r="F44" s="23" t="s">
        <v>357</v>
      </c>
      <c r="G44" s="126">
        <v>7258.6</v>
      </c>
      <c r="H44" s="127">
        <v>7312.4</v>
      </c>
      <c r="I44" s="128">
        <v>7204.2</v>
      </c>
    </row>
    <row r="45" spans="3:9" ht="62" x14ac:dyDescent="0.35">
      <c r="C45" s="115" t="s">
        <v>322</v>
      </c>
      <c r="D45" s="121" t="e">
        <f t="shared" si="2"/>
        <v>#REF!</v>
      </c>
      <c r="E45" s="121" t="e">
        <f>CONCATENATE(#REF!,#REF!,#REF!,#REF!)</f>
        <v>#REF!</v>
      </c>
      <c r="F45" s="23" t="s">
        <v>358</v>
      </c>
      <c r="G45" s="126">
        <v>130682.2</v>
      </c>
      <c r="H45" s="127">
        <v>0</v>
      </c>
      <c r="I45" s="128">
        <v>0</v>
      </c>
    </row>
    <row r="46" spans="3:9" ht="108.5" x14ac:dyDescent="0.35">
      <c r="C46" s="115" t="s">
        <v>100</v>
      </c>
      <c r="D46" s="121" t="e">
        <f t="shared" si="2"/>
        <v>#REF!</v>
      </c>
      <c r="E46" s="121" t="e">
        <f>CONCATENATE(#REF!,#REF!,#REF!,#REF!)</f>
        <v>#REF!</v>
      </c>
      <c r="F46" s="23" t="s">
        <v>359</v>
      </c>
      <c r="G46" s="126">
        <v>10416.4</v>
      </c>
      <c r="H46" s="127">
        <v>0</v>
      </c>
      <c r="I46" s="128">
        <v>0</v>
      </c>
    </row>
    <row r="47" spans="3:9" ht="93" x14ac:dyDescent="0.35">
      <c r="C47" s="115" t="s">
        <v>123</v>
      </c>
      <c r="D47" s="121" t="e">
        <f t="shared" si="2"/>
        <v>#REF!</v>
      </c>
      <c r="E47" s="121" t="e">
        <f>CONCATENATE(#REF!,#REF!,#REF!,#REF!)</f>
        <v>#REF!</v>
      </c>
      <c r="F47" s="23" t="s">
        <v>360</v>
      </c>
      <c r="G47" s="126">
        <v>4700</v>
      </c>
      <c r="H47" s="127">
        <v>0</v>
      </c>
      <c r="I47" s="128">
        <v>0</v>
      </c>
    </row>
    <row r="48" spans="3:9" ht="93" x14ac:dyDescent="0.35">
      <c r="C48" s="115" t="s">
        <v>323</v>
      </c>
      <c r="D48" s="121" t="e">
        <f t="shared" si="2"/>
        <v>#REF!</v>
      </c>
      <c r="E48" s="121" t="e">
        <f>CONCATENATE(#REF!,#REF!,#REF!,#REF!)</f>
        <v>#REF!</v>
      </c>
      <c r="F48" s="23" t="s">
        <v>361</v>
      </c>
      <c r="G48" s="126">
        <v>13292.2</v>
      </c>
      <c r="H48" s="127">
        <v>0</v>
      </c>
      <c r="I48" s="128">
        <v>0</v>
      </c>
    </row>
    <row r="49" spans="3:9" ht="77.5" x14ac:dyDescent="0.35">
      <c r="C49" s="115" t="s">
        <v>122</v>
      </c>
      <c r="D49" s="121" t="e">
        <f t="shared" si="2"/>
        <v>#REF!</v>
      </c>
      <c r="E49" s="121" t="e">
        <f>CONCATENATE(#REF!,#REF!,#REF!,#REF!)</f>
        <v>#REF!</v>
      </c>
      <c r="F49" s="23" t="s">
        <v>362</v>
      </c>
      <c r="G49" s="126">
        <v>12040</v>
      </c>
      <c r="H49" s="127">
        <v>0</v>
      </c>
      <c r="I49" s="128">
        <v>0</v>
      </c>
    </row>
    <row r="50" spans="3:9" ht="77.5" x14ac:dyDescent="0.35">
      <c r="C50" s="115" t="s">
        <v>234</v>
      </c>
      <c r="D50" s="121" t="e">
        <f t="shared" si="2"/>
        <v>#REF!</v>
      </c>
      <c r="E50" s="121" t="e">
        <f>CONCATENATE(#REF!,#REF!,#REF!,#REF!)</f>
        <v>#REF!</v>
      </c>
      <c r="F50" s="23" t="s">
        <v>363</v>
      </c>
      <c r="G50" s="126">
        <v>441232</v>
      </c>
      <c r="H50" s="127">
        <v>429962.8</v>
      </c>
      <c r="I50" s="128">
        <v>433694.8</v>
      </c>
    </row>
    <row r="51" spans="3:9" ht="62" x14ac:dyDescent="0.35">
      <c r="C51" s="115" t="s">
        <v>258</v>
      </c>
      <c r="D51" s="121" t="e">
        <f t="shared" si="2"/>
        <v>#REF!</v>
      </c>
      <c r="E51" s="121" t="e">
        <f>CONCATENATE(#REF!,#REF!,#REF!,#REF!)</f>
        <v>#REF!</v>
      </c>
      <c r="F51" s="23" t="s">
        <v>364</v>
      </c>
      <c r="G51" s="126">
        <v>527076.5</v>
      </c>
      <c r="H51" s="127">
        <v>0</v>
      </c>
      <c r="I51" s="128">
        <v>0</v>
      </c>
    </row>
    <row r="52" spans="3:9" ht="31" x14ac:dyDescent="0.35">
      <c r="C52" s="115" t="s">
        <v>244</v>
      </c>
      <c r="D52" s="121" t="e">
        <f t="shared" si="2"/>
        <v>#REF!</v>
      </c>
      <c r="E52" s="121" t="e">
        <f>CONCATENATE(#REF!,#REF!,#REF!,#REF!)</f>
        <v>#REF!</v>
      </c>
      <c r="F52" s="23" t="s">
        <v>365</v>
      </c>
      <c r="G52" s="126">
        <v>172665.2</v>
      </c>
      <c r="H52" s="127">
        <v>272556.59999999998</v>
      </c>
      <c r="I52" s="128">
        <v>311279.7</v>
      </c>
    </row>
    <row r="53" spans="3:9" ht="62" x14ac:dyDescent="0.35">
      <c r="C53" s="115" t="s">
        <v>324</v>
      </c>
      <c r="D53" s="121" t="e">
        <f t="shared" si="2"/>
        <v>#REF!</v>
      </c>
      <c r="E53" s="121" t="e">
        <f>CONCATENATE(#REF!,#REF!,#REF!,#REF!)</f>
        <v>#REF!</v>
      </c>
      <c r="F53" s="23" t="s">
        <v>366</v>
      </c>
      <c r="G53" s="126">
        <v>58209.1</v>
      </c>
      <c r="H53" s="127">
        <v>58637.3</v>
      </c>
      <c r="I53" s="128">
        <v>58637.3</v>
      </c>
    </row>
    <row r="54" spans="3:9" ht="46.5" x14ac:dyDescent="0.35">
      <c r="C54" s="115" t="s">
        <v>254</v>
      </c>
      <c r="D54" s="121" t="e">
        <f t="shared" si="2"/>
        <v>#REF!</v>
      </c>
      <c r="E54" s="121" t="e">
        <f>CONCATENATE(#REF!,#REF!,#REF!,#REF!)</f>
        <v>#REF!</v>
      </c>
      <c r="F54" s="23" t="s">
        <v>367</v>
      </c>
      <c r="G54" s="126">
        <v>73524.600000000006</v>
      </c>
      <c r="H54" s="127">
        <v>0</v>
      </c>
      <c r="I54" s="128">
        <v>112844.3</v>
      </c>
    </row>
    <row r="55" spans="3:9" ht="46.5" x14ac:dyDescent="0.35">
      <c r="C55" s="115" t="s">
        <v>256</v>
      </c>
      <c r="D55" s="121" t="e">
        <f t="shared" si="2"/>
        <v>#REF!</v>
      </c>
      <c r="E55" s="121" t="e">
        <f>CONCATENATE(#REF!,#REF!,#REF!,#REF!)</f>
        <v>#REF!</v>
      </c>
      <c r="F55" s="23" t="s">
        <v>368</v>
      </c>
      <c r="G55" s="126">
        <v>204000</v>
      </c>
      <c r="H55" s="127">
        <v>0</v>
      </c>
      <c r="I55" s="128">
        <v>0</v>
      </c>
    </row>
    <row r="56" spans="3:9" ht="93" x14ac:dyDescent="0.35">
      <c r="C56" s="115" t="s">
        <v>40</v>
      </c>
      <c r="D56" s="121" t="e">
        <f t="shared" si="2"/>
        <v>#REF!</v>
      </c>
      <c r="E56" s="121" t="e">
        <f>CONCATENATE(#REF!,#REF!,#REF!,#REF!)</f>
        <v>#REF!</v>
      </c>
      <c r="F56" s="23" t="s">
        <v>369</v>
      </c>
      <c r="G56" s="126">
        <v>10304.5</v>
      </c>
      <c r="H56" s="127">
        <v>10479.5</v>
      </c>
      <c r="I56" s="128">
        <v>10984</v>
      </c>
    </row>
    <row r="57" spans="3:9" ht="62" x14ac:dyDescent="0.35">
      <c r="C57" s="115" t="s">
        <v>41</v>
      </c>
      <c r="D57" s="121" t="e">
        <f t="shared" si="2"/>
        <v>#REF!</v>
      </c>
      <c r="E57" s="121" t="e">
        <f>CONCATENATE(#REF!,#REF!,#REF!,#REF!)</f>
        <v>#REF!</v>
      </c>
      <c r="F57" s="23" t="s">
        <v>370</v>
      </c>
      <c r="G57" s="126">
        <v>301.7</v>
      </c>
      <c r="H57" s="127">
        <v>304.2</v>
      </c>
      <c r="I57" s="128">
        <v>319.8</v>
      </c>
    </row>
    <row r="58" spans="3:9" ht="62" x14ac:dyDescent="0.35">
      <c r="C58" s="115" t="s">
        <v>42</v>
      </c>
      <c r="D58" s="121" t="e">
        <f t="shared" si="2"/>
        <v>#REF!</v>
      </c>
      <c r="E58" s="121" t="e">
        <f>CONCATENATE(#REF!,#REF!,#REF!,#REF!)</f>
        <v>#REF!</v>
      </c>
      <c r="F58" s="23" t="s">
        <v>371</v>
      </c>
      <c r="G58" s="126">
        <v>4436.3</v>
      </c>
      <c r="H58" s="127">
        <v>4459.3999999999996</v>
      </c>
      <c r="I58" s="128">
        <v>4459.3999999999996</v>
      </c>
    </row>
    <row r="59" spans="3:9" ht="46.5" x14ac:dyDescent="0.35">
      <c r="C59" s="115" t="s">
        <v>126</v>
      </c>
      <c r="D59" s="121" t="e">
        <f t="shared" si="2"/>
        <v>#REF!</v>
      </c>
      <c r="E59" s="121" t="e">
        <f>CONCATENATE(#REF!,#REF!,#REF!,#REF!)</f>
        <v>#REF!</v>
      </c>
      <c r="F59" s="23" t="s">
        <v>372</v>
      </c>
      <c r="G59" s="126">
        <v>171790</v>
      </c>
      <c r="H59" s="127">
        <v>0</v>
      </c>
      <c r="I59" s="128">
        <v>0</v>
      </c>
    </row>
    <row r="60" spans="3:9" ht="46.5" x14ac:dyDescent="0.35">
      <c r="C60" s="115" t="s">
        <v>30</v>
      </c>
      <c r="D60" s="121" t="e">
        <f t="shared" si="2"/>
        <v>#REF!</v>
      </c>
      <c r="E60" s="121" t="e">
        <f>CONCATENATE(#REF!,#REF!,#REF!,#REF!)</f>
        <v>#REF!</v>
      </c>
      <c r="F60" s="23" t="s">
        <v>373</v>
      </c>
      <c r="G60" s="126">
        <v>141019.5</v>
      </c>
      <c r="H60" s="127">
        <v>157712.6</v>
      </c>
      <c r="I60" s="128">
        <v>165410.29999999999</v>
      </c>
    </row>
    <row r="61" spans="3:9" ht="46.5" x14ac:dyDescent="0.35">
      <c r="C61" s="115" t="s">
        <v>95</v>
      </c>
      <c r="D61" s="121" t="e">
        <f t="shared" si="2"/>
        <v>#REF!</v>
      </c>
      <c r="E61" s="121" t="e">
        <f>CONCATENATE(#REF!,#REF!,#REF!,#REF!)</f>
        <v>#REF!</v>
      </c>
      <c r="F61" s="23" t="s">
        <v>374</v>
      </c>
      <c r="G61" s="126">
        <v>53237.3</v>
      </c>
      <c r="H61" s="127">
        <v>0</v>
      </c>
      <c r="I61" s="128">
        <v>0</v>
      </c>
    </row>
    <row r="62" spans="3:9" ht="31" x14ac:dyDescent="0.35">
      <c r="C62" s="115" t="s">
        <v>325</v>
      </c>
      <c r="D62" s="121" t="e">
        <f t="shared" si="2"/>
        <v>#REF!</v>
      </c>
      <c r="E62" s="121" t="e">
        <f>CONCATENATE(#REF!,#REF!,#REF!,#REF!)</f>
        <v>#REF!</v>
      </c>
      <c r="F62" s="23" t="s">
        <v>375</v>
      </c>
      <c r="G62" s="126">
        <v>0</v>
      </c>
      <c r="H62" s="127">
        <v>19847.900000000001</v>
      </c>
      <c r="I62" s="128">
        <v>29449.599999999999</v>
      </c>
    </row>
    <row r="63" spans="3:9" ht="31" x14ac:dyDescent="0.35">
      <c r="C63" s="115" t="s">
        <v>239</v>
      </c>
      <c r="D63" s="121" t="e">
        <f t="shared" si="2"/>
        <v>#REF!</v>
      </c>
      <c r="E63" s="121" t="e">
        <f>CONCATENATE(#REF!,#REF!,#REF!,#REF!)</f>
        <v>#REF!</v>
      </c>
      <c r="F63" s="23" t="s">
        <v>376</v>
      </c>
      <c r="G63" s="126">
        <v>51277</v>
      </c>
      <c r="H63" s="127">
        <v>0</v>
      </c>
      <c r="I63" s="128">
        <v>0</v>
      </c>
    </row>
    <row r="64" spans="3:9" ht="46.5" x14ac:dyDescent="0.35">
      <c r="C64" s="115" t="s">
        <v>44</v>
      </c>
      <c r="D64" s="121" t="e">
        <f t="shared" si="2"/>
        <v>#REF!</v>
      </c>
      <c r="E64" s="121" t="e">
        <f>CONCATENATE(#REF!,#REF!,#REF!,#REF!)</f>
        <v>#REF!</v>
      </c>
      <c r="F64" s="23" t="s">
        <v>377</v>
      </c>
      <c r="G64" s="126">
        <v>3860.3</v>
      </c>
      <c r="H64" s="127">
        <v>3586.3</v>
      </c>
      <c r="I64" s="128">
        <v>3611.6</v>
      </c>
    </row>
    <row r="65" spans="3:9" ht="31" x14ac:dyDescent="0.35">
      <c r="C65" s="115" t="s">
        <v>144</v>
      </c>
      <c r="D65" s="121" t="e">
        <f t="shared" si="2"/>
        <v>#REF!</v>
      </c>
      <c r="E65" s="121" t="e">
        <f>CONCATENATE(#REF!,#REF!,#REF!,#REF!)</f>
        <v>#REF!</v>
      </c>
      <c r="F65" s="23" t="s">
        <v>378</v>
      </c>
      <c r="G65" s="126">
        <v>84997.6</v>
      </c>
      <c r="H65" s="127">
        <v>2861.7</v>
      </c>
      <c r="I65" s="128">
        <v>167716.4</v>
      </c>
    </row>
    <row r="66" spans="3:9" ht="62" x14ac:dyDescent="0.35">
      <c r="C66" s="115" t="s">
        <v>326</v>
      </c>
      <c r="D66" s="121" t="e">
        <f t="shared" si="2"/>
        <v>#REF!</v>
      </c>
      <c r="E66" s="121" t="e">
        <f>CONCATENATE(#REF!,#REF!,#REF!,#REF!)</f>
        <v>#REF!</v>
      </c>
      <c r="F66" s="23" t="s">
        <v>379</v>
      </c>
      <c r="G66" s="126">
        <v>224478.5</v>
      </c>
      <c r="H66" s="127">
        <v>0</v>
      </c>
      <c r="I66" s="128">
        <v>0</v>
      </c>
    </row>
    <row r="67" spans="3:9" ht="93" x14ac:dyDescent="0.35">
      <c r="C67" s="115" t="s">
        <v>45</v>
      </c>
      <c r="D67" s="121" t="e">
        <f t="shared" si="2"/>
        <v>#REF!</v>
      </c>
      <c r="E67" s="121" t="e">
        <f>CONCATENATE(#REF!,#REF!,#REF!,#REF!)</f>
        <v>#REF!</v>
      </c>
      <c r="F67" s="23" t="s">
        <v>380</v>
      </c>
      <c r="G67" s="126">
        <v>113994.4</v>
      </c>
      <c r="H67" s="127">
        <v>113994.4</v>
      </c>
      <c r="I67" s="128">
        <v>113994.4</v>
      </c>
    </row>
    <row r="68" spans="3:9" ht="46.5" x14ac:dyDescent="0.35">
      <c r="C68" s="115" t="s">
        <v>146</v>
      </c>
      <c r="D68" s="121" t="e">
        <f t="shared" si="2"/>
        <v>#REF!</v>
      </c>
      <c r="E68" s="121" t="e">
        <f>CONCATENATE(#REF!,#REF!,#REF!,#REF!)</f>
        <v>#REF!</v>
      </c>
      <c r="F68" s="23" t="s">
        <v>381</v>
      </c>
      <c r="G68" s="126">
        <v>165477.20000000001</v>
      </c>
      <c r="H68" s="127">
        <v>0</v>
      </c>
      <c r="I68" s="128">
        <v>0</v>
      </c>
    </row>
    <row r="69" spans="3:9" ht="31" x14ac:dyDescent="0.35">
      <c r="C69" s="115" t="s">
        <v>327</v>
      </c>
      <c r="D69" s="121" t="e">
        <f t="shared" si="2"/>
        <v>#REF!</v>
      </c>
      <c r="E69" s="121" t="e">
        <f>CONCATENATE(#REF!,#REF!,#REF!,#REF!)</f>
        <v>#REF!</v>
      </c>
      <c r="F69" s="23" t="s">
        <v>382</v>
      </c>
      <c r="G69" s="126">
        <v>13562.9</v>
      </c>
      <c r="H69" s="127">
        <v>0</v>
      </c>
      <c r="I69" s="128">
        <v>0</v>
      </c>
    </row>
    <row r="70" spans="3:9" ht="46.5" x14ac:dyDescent="0.35">
      <c r="C70" s="115" t="s">
        <v>228</v>
      </c>
      <c r="D70" s="121" t="e">
        <f t="shared" si="2"/>
        <v>#REF!</v>
      </c>
      <c r="E70" s="121" t="e">
        <f>CONCATENATE(#REF!,#REF!,#REF!,#REF!)</f>
        <v>#REF!</v>
      </c>
      <c r="F70" s="23" t="s">
        <v>383</v>
      </c>
      <c r="G70" s="126">
        <v>27900</v>
      </c>
      <c r="H70" s="127">
        <v>0</v>
      </c>
      <c r="I70" s="128">
        <v>0</v>
      </c>
    </row>
    <row r="71" spans="3:9" ht="62" x14ac:dyDescent="0.35">
      <c r="C71" s="115" t="s">
        <v>328</v>
      </c>
      <c r="D71" s="121" t="e">
        <f t="shared" si="2"/>
        <v>#REF!</v>
      </c>
      <c r="E71" s="121" t="e">
        <f>CONCATENATE(#REF!,#REF!,#REF!,#REF!)</f>
        <v>#REF!</v>
      </c>
      <c r="F71" s="23" t="s">
        <v>384</v>
      </c>
      <c r="G71" s="126">
        <v>80702.5</v>
      </c>
      <c r="H71" s="127">
        <v>0</v>
      </c>
      <c r="I71" s="128">
        <v>0</v>
      </c>
    </row>
    <row r="72" spans="3:9" ht="77.5" x14ac:dyDescent="0.35">
      <c r="C72" s="115" t="s">
        <v>249</v>
      </c>
      <c r="D72" s="121" t="e">
        <f t="shared" si="2"/>
        <v>#REF!</v>
      </c>
      <c r="E72" s="121" t="e">
        <f>CONCATENATE(#REF!,#REF!,#REF!,#REF!)</f>
        <v>#REF!</v>
      </c>
      <c r="F72" s="23" t="s">
        <v>385</v>
      </c>
      <c r="G72" s="126">
        <v>41660</v>
      </c>
      <c r="H72" s="127">
        <v>41660</v>
      </c>
      <c r="I72" s="128">
        <v>41660</v>
      </c>
    </row>
    <row r="73" spans="3:9" ht="46.5" x14ac:dyDescent="0.35">
      <c r="C73" s="115" t="s">
        <v>329</v>
      </c>
      <c r="D73" s="121" t="e">
        <f t="shared" si="2"/>
        <v>#REF!</v>
      </c>
      <c r="E73" s="121" t="e">
        <f>CONCATENATE(#REF!,#REF!,#REF!,#REF!)</f>
        <v>#REF!</v>
      </c>
      <c r="F73" s="23" t="s">
        <v>386</v>
      </c>
      <c r="G73" s="126">
        <v>10423.6</v>
      </c>
      <c r="H73" s="127">
        <v>0</v>
      </c>
      <c r="I73" s="128">
        <v>0</v>
      </c>
    </row>
    <row r="74" spans="3:9" ht="77.5" x14ac:dyDescent="0.35">
      <c r="C74" s="115" t="s">
        <v>330</v>
      </c>
      <c r="D74" s="121" t="e">
        <f t="shared" si="2"/>
        <v>#REF!</v>
      </c>
      <c r="E74" s="121" t="e">
        <f>CONCATENATE(#REF!,#REF!,#REF!,#REF!)</f>
        <v>#REF!</v>
      </c>
      <c r="F74" s="23" t="s">
        <v>387</v>
      </c>
      <c r="G74" s="126">
        <v>114007.8</v>
      </c>
      <c r="H74" s="127">
        <v>36353.5</v>
      </c>
      <c r="I74" s="128">
        <v>0</v>
      </c>
    </row>
    <row r="75" spans="3:9" ht="46.5" x14ac:dyDescent="0.35">
      <c r="C75" s="115" t="s">
        <v>331</v>
      </c>
      <c r="D75" s="121" t="e">
        <f t="shared" si="2"/>
        <v>#REF!</v>
      </c>
      <c r="E75" s="121" t="e">
        <f>CONCATENATE(#REF!,#REF!,#REF!,#REF!)</f>
        <v>#REF!</v>
      </c>
      <c r="F75" s="23" t="s">
        <v>388</v>
      </c>
      <c r="G75" s="126">
        <v>16323.2</v>
      </c>
      <c r="H75" s="127">
        <v>102000</v>
      </c>
      <c r="I75" s="128">
        <v>36000</v>
      </c>
    </row>
    <row r="76" spans="3:9" ht="62" x14ac:dyDescent="0.35">
      <c r="C76" s="115" t="s">
        <v>332</v>
      </c>
      <c r="D76" s="121" t="e">
        <f t="shared" si="2"/>
        <v>#REF!</v>
      </c>
      <c r="E76" s="121" t="e">
        <f>CONCATENATE(#REF!,#REF!,#REF!,#REF!)</f>
        <v>#REF!</v>
      </c>
      <c r="F76" s="23" t="s">
        <v>389</v>
      </c>
      <c r="G76" s="126">
        <v>204264.9</v>
      </c>
      <c r="H76" s="127">
        <v>0</v>
      </c>
      <c r="I76" s="128">
        <v>0</v>
      </c>
    </row>
    <row r="77" spans="3:9" ht="108.5" x14ac:dyDescent="0.35">
      <c r="C77" s="115" t="s">
        <v>272</v>
      </c>
      <c r="D77" s="121" t="e">
        <f t="shared" si="2"/>
        <v>#REF!</v>
      </c>
      <c r="E77" s="121" t="e">
        <f>CONCATENATE(#REF!,#REF!,#REF!,#REF!)</f>
        <v>#REF!</v>
      </c>
      <c r="F77" s="23" t="s">
        <v>390</v>
      </c>
      <c r="G77" s="126">
        <v>415000</v>
      </c>
      <c r="H77" s="127">
        <v>0</v>
      </c>
      <c r="I77" s="128">
        <v>664110.6</v>
      </c>
    </row>
    <row r="78" spans="3:9" ht="108.5" x14ac:dyDescent="0.35">
      <c r="C78" s="115" t="s">
        <v>151</v>
      </c>
      <c r="D78" s="121" t="e">
        <f t="shared" si="2"/>
        <v>#REF!</v>
      </c>
      <c r="E78" s="121" t="e">
        <f>CONCATENATE(#REF!,#REF!,#REF!,#REF!)</f>
        <v>#REF!</v>
      </c>
      <c r="F78" s="23" t="s">
        <v>391</v>
      </c>
      <c r="G78" s="126">
        <v>174329.48</v>
      </c>
      <c r="H78" s="127">
        <v>0</v>
      </c>
      <c r="I78" s="128">
        <v>0</v>
      </c>
    </row>
    <row r="79" spans="3:9" ht="93" x14ac:dyDescent="0.35">
      <c r="C79" s="115" t="s">
        <v>333</v>
      </c>
      <c r="D79" s="121" t="e">
        <f t="shared" si="2"/>
        <v>#REF!</v>
      </c>
      <c r="E79" s="121" t="e">
        <f>CONCATENATE(#REF!,#REF!,#REF!,#REF!)</f>
        <v>#REF!</v>
      </c>
      <c r="F79" s="23" t="s">
        <v>392</v>
      </c>
      <c r="G79" s="126">
        <v>257513.8</v>
      </c>
      <c r="H79" s="127">
        <v>250476.2</v>
      </c>
      <c r="I79" s="128">
        <v>0</v>
      </c>
    </row>
    <row r="80" spans="3:9" ht="30" x14ac:dyDescent="0.3">
      <c r="C80" s="55" t="s">
        <v>334</v>
      </c>
      <c r="D80" s="120" t="e">
        <f t="shared" si="2"/>
        <v>#REF!</v>
      </c>
      <c r="E80" s="120" t="e">
        <f>CONCATENATE(#REF!,#REF!,#REF!,#REF!)</f>
        <v>#REF!</v>
      </c>
      <c r="F80" s="25" t="s">
        <v>393</v>
      </c>
      <c r="G80" s="147">
        <f>SUM(G81:G93)</f>
        <v>594802.80000000005</v>
      </c>
      <c r="H80" s="133">
        <f t="shared" ref="H80:I80" si="6">SUM(H81:H93)</f>
        <v>595835.60000000009</v>
      </c>
      <c r="I80" s="148">
        <f t="shared" si="6"/>
        <v>598871.80000000005</v>
      </c>
    </row>
    <row r="81" spans="3:9" ht="62" x14ac:dyDescent="0.35">
      <c r="C81" s="115" t="s">
        <v>48</v>
      </c>
      <c r="D81" s="120"/>
      <c r="E81" s="120"/>
      <c r="F81" s="23" t="s">
        <v>223</v>
      </c>
      <c r="G81" s="144">
        <v>23013.3</v>
      </c>
      <c r="H81" s="145">
        <v>25306</v>
      </c>
      <c r="I81" s="128">
        <v>27637.5</v>
      </c>
    </row>
    <row r="82" spans="3:9" ht="62" x14ac:dyDescent="0.35">
      <c r="C82" s="115" t="s">
        <v>60</v>
      </c>
      <c r="D82" s="121" t="e">
        <f t="shared" si="2"/>
        <v>#REF!</v>
      </c>
      <c r="E82" s="121" t="e">
        <f>CONCATENATE(#REF!,#REF!,#REF!,#REF!)</f>
        <v>#REF!</v>
      </c>
      <c r="F82" s="23" t="s">
        <v>394</v>
      </c>
      <c r="G82" s="126">
        <v>81</v>
      </c>
      <c r="H82" s="127">
        <v>84.8</v>
      </c>
      <c r="I82" s="146">
        <v>1631.3</v>
      </c>
    </row>
    <row r="83" spans="3:9" ht="46.5" x14ac:dyDescent="0.35">
      <c r="C83" s="115" t="s">
        <v>49</v>
      </c>
      <c r="D83" s="121" t="e">
        <f t="shared" si="2"/>
        <v>#REF!</v>
      </c>
      <c r="E83" s="121" t="e">
        <f>CONCATENATE(#REF!,#REF!,#REF!,#REF!)</f>
        <v>#REF!</v>
      </c>
      <c r="F83" s="23" t="s">
        <v>395</v>
      </c>
      <c r="G83" s="126">
        <v>17563.900000000001</v>
      </c>
      <c r="H83" s="127">
        <v>17563.900000000001</v>
      </c>
      <c r="I83" s="128">
        <v>16764</v>
      </c>
    </row>
    <row r="84" spans="3:9" ht="108.5" x14ac:dyDescent="0.35">
      <c r="C84" s="115" t="s">
        <v>51</v>
      </c>
      <c r="D84" s="121" t="e">
        <f t="shared" si="2"/>
        <v>#REF!</v>
      </c>
      <c r="E84" s="121" t="e">
        <f>CONCATENATE(#REF!,#REF!,#REF!,#REF!)</f>
        <v>#REF!</v>
      </c>
      <c r="F84" s="23" t="s">
        <v>396</v>
      </c>
      <c r="G84" s="126">
        <v>0</v>
      </c>
      <c r="H84" s="127">
        <v>0</v>
      </c>
      <c r="I84" s="128">
        <v>2584.8000000000002</v>
      </c>
    </row>
    <row r="85" spans="3:9" ht="62" x14ac:dyDescent="0.35">
      <c r="C85" s="115" t="s">
        <v>52</v>
      </c>
      <c r="D85" s="121" t="e">
        <f t="shared" si="2"/>
        <v>#REF!</v>
      </c>
      <c r="E85" s="121" t="e">
        <f>CONCATENATE(#REF!,#REF!,#REF!,#REF!)</f>
        <v>#REF!</v>
      </c>
      <c r="F85" s="23" t="s">
        <v>397</v>
      </c>
      <c r="G85" s="126">
        <v>1194.9000000000001</v>
      </c>
      <c r="H85" s="127">
        <v>0</v>
      </c>
      <c r="I85" s="128">
        <v>0</v>
      </c>
    </row>
    <row r="86" spans="3:9" ht="77.5" x14ac:dyDescent="0.35">
      <c r="C86" s="115" t="s">
        <v>53</v>
      </c>
      <c r="D86" s="121" t="e">
        <f t="shared" si="2"/>
        <v>#REF!</v>
      </c>
      <c r="E86" s="121" t="e">
        <f>CONCATENATE(#REF!,#REF!,#REF!,#REF!)</f>
        <v>#REF!</v>
      </c>
      <c r="F86" s="23" t="s">
        <v>398</v>
      </c>
      <c r="G86" s="126">
        <v>2713.1</v>
      </c>
      <c r="H86" s="127">
        <v>2787.4</v>
      </c>
      <c r="I86" s="128">
        <v>2861.7</v>
      </c>
    </row>
    <row r="87" spans="3:9" ht="77.5" x14ac:dyDescent="0.35">
      <c r="C87" s="115" t="s">
        <v>54</v>
      </c>
      <c r="D87" s="121" t="e">
        <f t="shared" si="2"/>
        <v>#REF!</v>
      </c>
      <c r="E87" s="121" t="e">
        <f>CONCATENATE(#REF!,#REF!,#REF!,#REF!)</f>
        <v>#REF!</v>
      </c>
      <c r="F87" s="23" t="s">
        <v>399</v>
      </c>
      <c r="G87" s="126">
        <v>17707.2</v>
      </c>
      <c r="H87" s="127">
        <v>18415.099999999999</v>
      </c>
      <c r="I87" s="128">
        <v>19151.900000000001</v>
      </c>
    </row>
    <row r="88" spans="3:9" ht="108.5" x14ac:dyDescent="0.35">
      <c r="C88" s="115" t="s">
        <v>55</v>
      </c>
      <c r="D88" s="121" t="e">
        <f t="shared" si="2"/>
        <v>#REF!</v>
      </c>
      <c r="E88" s="121" t="e">
        <f>CONCATENATE(#REF!,#REF!,#REF!,#REF!)</f>
        <v>#REF!</v>
      </c>
      <c r="F88" s="23" t="s">
        <v>400</v>
      </c>
      <c r="G88" s="126">
        <v>59</v>
      </c>
      <c r="H88" s="127">
        <v>61.3</v>
      </c>
      <c r="I88" s="128">
        <v>63.8</v>
      </c>
    </row>
    <row r="89" spans="3:9" ht="46.5" x14ac:dyDescent="0.35">
      <c r="C89" s="115" t="s">
        <v>56</v>
      </c>
      <c r="D89" s="121" t="e">
        <f t="shared" si="2"/>
        <v>#REF!</v>
      </c>
      <c r="E89" s="121" t="e">
        <f>CONCATENATE(#REF!,#REF!,#REF!,#REF!)</f>
        <v>#REF!</v>
      </c>
      <c r="F89" s="23" t="s">
        <v>401</v>
      </c>
      <c r="G89" s="126">
        <v>395595.4</v>
      </c>
      <c r="H89" s="127">
        <v>400322.5</v>
      </c>
      <c r="I89" s="128">
        <v>390086.40000000002</v>
      </c>
    </row>
    <row r="90" spans="3:9" ht="93" x14ac:dyDescent="0.35">
      <c r="C90" s="115" t="s">
        <v>57</v>
      </c>
      <c r="D90" s="121" t="e">
        <f t="shared" si="2"/>
        <v>#REF!</v>
      </c>
      <c r="E90" s="121" t="e">
        <f>CONCATENATE(#REF!,#REF!,#REF!,#REF!)</f>
        <v>#REF!</v>
      </c>
      <c r="F90" s="23" t="s">
        <v>402</v>
      </c>
      <c r="G90" s="126">
        <v>123329.7</v>
      </c>
      <c r="H90" s="127">
        <v>116984.3</v>
      </c>
      <c r="I90" s="128">
        <v>123376.1</v>
      </c>
    </row>
    <row r="91" spans="3:9" ht="46.5" x14ac:dyDescent="0.35">
      <c r="C91" s="115" t="s">
        <v>260</v>
      </c>
      <c r="D91" s="121" t="e">
        <f t="shared" si="2"/>
        <v>#REF!</v>
      </c>
      <c r="E91" s="121" t="e">
        <f>CONCATENATE(#REF!,#REF!,#REF!,#REF!)</f>
        <v>#REF!</v>
      </c>
      <c r="F91" s="23" t="s">
        <v>403</v>
      </c>
      <c r="G91" s="126">
        <v>10456.299999999999</v>
      </c>
      <c r="H91" s="127">
        <v>10460</v>
      </c>
      <c r="I91" s="128">
        <v>10455.799999999999</v>
      </c>
    </row>
    <row r="92" spans="3:9" ht="31" x14ac:dyDescent="0.35">
      <c r="C92" s="115" t="s">
        <v>81</v>
      </c>
      <c r="D92" s="121" t="e">
        <f t="shared" si="2"/>
        <v>#REF!</v>
      </c>
      <c r="E92" s="121" t="e">
        <f>CONCATENATE(#REF!,#REF!,#REF!,#REF!)</f>
        <v>#REF!</v>
      </c>
      <c r="F92" s="23" t="s">
        <v>404</v>
      </c>
      <c r="G92" s="126">
        <v>3089</v>
      </c>
      <c r="H92" s="127">
        <v>2357.3000000000002</v>
      </c>
      <c r="I92" s="128">
        <v>1950.9</v>
      </c>
    </row>
    <row r="93" spans="3:9" ht="77.5" x14ac:dyDescent="0.35">
      <c r="C93" s="115" t="s">
        <v>82</v>
      </c>
      <c r="D93" s="121" t="e">
        <f t="shared" ref="D93:D101" si="7">+REPLACE(REPLACE(REPLACE(REPLACE(REPLACE(REPLACE(E93,4,," "),6,," "),9,," "),15,," "),18,," "),23,," ")</f>
        <v>#REF!</v>
      </c>
      <c r="E93" s="121" t="e">
        <f>CONCATENATE(#REF!,#REF!,#REF!,#REF!)</f>
        <v>#REF!</v>
      </c>
      <c r="F93" s="23" t="s">
        <v>405</v>
      </c>
      <c r="G93" s="126">
        <v>0</v>
      </c>
      <c r="H93" s="127">
        <v>1493</v>
      </c>
      <c r="I93" s="128">
        <v>2307.6</v>
      </c>
    </row>
    <row r="94" spans="3:9" ht="15" x14ac:dyDescent="0.3">
      <c r="C94" s="55" t="s">
        <v>335</v>
      </c>
      <c r="D94" s="120" t="e">
        <f t="shared" si="7"/>
        <v>#REF!</v>
      </c>
      <c r="E94" s="120" t="e">
        <f>CONCATENATE(#REF!,#REF!,#REF!,#REF!)</f>
        <v>#REF!</v>
      </c>
      <c r="F94" s="25" t="s">
        <v>406</v>
      </c>
      <c r="G94" s="132">
        <f>SUM(G95:G101)</f>
        <v>610057.39999999991</v>
      </c>
      <c r="H94" s="133">
        <f>SUM(H95:H101)</f>
        <v>387030.5</v>
      </c>
      <c r="I94" s="134">
        <f>SUM(I95:I101)</f>
        <v>453666.80000000005</v>
      </c>
    </row>
    <row r="95" spans="3:9" ht="108.5" x14ac:dyDescent="0.35">
      <c r="C95" s="115" t="s">
        <v>138</v>
      </c>
      <c r="D95" s="121" t="e">
        <f t="shared" si="7"/>
        <v>#REF!</v>
      </c>
      <c r="E95" s="121" t="e">
        <f>CONCATENATE(#REF!,#REF!,#REF!,#REF!)</f>
        <v>#REF!</v>
      </c>
      <c r="F95" s="23" t="s">
        <v>407</v>
      </c>
      <c r="G95" s="126">
        <v>13529.4</v>
      </c>
      <c r="H95" s="127">
        <v>14439.2</v>
      </c>
      <c r="I95" s="128">
        <v>15321.7</v>
      </c>
    </row>
    <row r="96" spans="3:9" ht="77.5" x14ac:dyDescent="0.35">
      <c r="C96" s="115" t="s">
        <v>336</v>
      </c>
      <c r="D96" s="121" t="e">
        <f t="shared" si="7"/>
        <v>#REF!</v>
      </c>
      <c r="E96" s="121" t="e">
        <f>CONCATENATE(#REF!,#REF!,#REF!,#REF!)</f>
        <v>#REF!</v>
      </c>
      <c r="F96" s="23" t="s">
        <v>408</v>
      </c>
      <c r="G96" s="126">
        <v>412.9</v>
      </c>
      <c r="H96" s="127">
        <v>0</v>
      </c>
      <c r="I96" s="128">
        <v>0</v>
      </c>
    </row>
    <row r="97" spans="3:9" ht="81.75" customHeight="1" x14ac:dyDescent="0.35">
      <c r="C97" s="115" t="s">
        <v>337</v>
      </c>
      <c r="D97" s="121" t="e">
        <f t="shared" si="7"/>
        <v>#REF!</v>
      </c>
      <c r="E97" s="121" t="e">
        <f>CONCATENATE(#REF!,#REF!,#REF!,#REF!)</f>
        <v>#REF!</v>
      </c>
      <c r="F97" s="23" t="s">
        <v>409</v>
      </c>
      <c r="G97" s="126">
        <v>7641.8</v>
      </c>
      <c r="H97" s="127">
        <v>0</v>
      </c>
      <c r="I97" s="128">
        <v>0</v>
      </c>
    </row>
    <row r="98" spans="3:9" ht="139.5" x14ac:dyDescent="0.35">
      <c r="C98" s="115" t="s">
        <v>217</v>
      </c>
      <c r="D98" s="121" t="e">
        <f t="shared" si="7"/>
        <v>#REF!</v>
      </c>
      <c r="E98" s="121" t="e">
        <f>CONCATENATE(#REF!,#REF!,#REF!,#REF!)</f>
        <v>#REF!</v>
      </c>
      <c r="F98" s="23" t="s">
        <v>410</v>
      </c>
      <c r="G98" s="126">
        <v>317868.2</v>
      </c>
      <c r="H98" s="127">
        <v>317868.2</v>
      </c>
      <c r="I98" s="128">
        <v>317868.2</v>
      </c>
    </row>
    <row r="99" spans="3:9" ht="155" x14ac:dyDescent="0.35">
      <c r="C99" s="115" t="s">
        <v>262</v>
      </c>
      <c r="D99" s="121" t="e">
        <f t="shared" si="7"/>
        <v>#REF!</v>
      </c>
      <c r="E99" s="121" t="e">
        <f>CONCATENATE(#REF!,#REF!,#REF!,#REF!)</f>
        <v>#REF!</v>
      </c>
      <c r="F99" s="23" t="s">
        <v>411</v>
      </c>
      <c r="G99" s="126">
        <v>33776.5</v>
      </c>
      <c r="H99" s="127">
        <v>31610.3</v>
      </c>
      <c r="I99" s="128">
        <v>31610.3</v>
      </c>
    </row>
    <row r="100" spans="3:9" ht="93" x14ac:dyDescent="0.35">
      <c r="C100" s="115" t="s">
        <v>338</v>
      </c>
      <c r="D100" s="121" t="e">
        <f t="shared" si="7"/>
        <v>#REF!</v>
      </c>
      <c r="E100" s="121" t="e">
        <f>CONCATENATE(#REF!,#REF!,#REF!,#REF!)</f>
        <v>#REF!</v>
      </c>
      <c r="F100" s="23" t="s">
        <v>412</v>
      </c>
      <c r="G100" s="126">
        <v>26256.799999999999</v>
      </c>
      <c r="H100" s="127">
        <v>23112.799999999999</v>
      </c>
      <c r="I100" s="128">
        <v>88866.6</v>
      </c>
    </row>
    <row r="101" spans="3:9" ht="81" customHeight="1" thickBot="1" x14ac:dyDescent="0.4">
      <c r="C101" s="116" t="s">
        <v>159</v>
      </c>
      <c r="D101" s="125" t="e">
        <f t="shared" si="7"/>
        <v>#REF!</v>
      </c>
      <c r="E101" s="125" t="e">
        <f>CONCATENATE(#REF!,#REF!,#REF!,#REF!)</f>
        <v>#REF!</v>
      </c>
      <c r="F101" s="27" t="s">
        <v>413</v>
      </c>
      <c r="G101" s="135">
        <v>210571.8</v>
      </c>
      <c r="H101" s="136">
        <v>0</v>
      </c>
      <c r="I101" s="137">
        <v>0</v>
      </c>
    </row>
  </sheetData>
  <autoFilter ref="A9:I26"/>
  <mergeCells count="10">
    <mergeCell ref="H1:I1"/>
    <mergeCell ref="H2:I2"/>
    <mergeCell ref="C5:I5"/>
    <mergeCell ref="H6:I6"/>
    <mergeCell ref="C7:I7"/>
    <mergeCell ref="C8:C9"/>
    <mergeCell ref="F8:F9"/>
    <mergeCell ref="G8:I8"/>
    <mergeCell ref="G4:I4"/>
    <mergeCell ref="G3:I3"/>
  </mergeCells>
  <printOptions horizontalCentered="1"/>
  <pageMargins left="0.78740157480314965" right="0.78740157480314965" top="0.78740157480314965" bottom="0.78740157480314965" header="0.51181102362204722" footer="0.51181102362204722"/>
  <pageSetup paperSize="9" scale="66" firstPageNumber="30" fitToHeight="0" orientation="portrait" useFirstPageNumber="1" r:id="rId1"/>
  <headerFooter>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50"/>
  <sheetViews>
    <sheetView view="pageBreakPreview" topLeftCell="C39" zoomScaleNormal="100" zoomScaleSheetLayoutView="100" workbookViewId="0">
      <selection activeCell="I28" sqref="I28"/>
    </sheetView>
  </sheetViews>
  <sheetFormatPr defaultColWidth="9.1796875" defaultRowHeight="14" outlineLevelRow="2" outlineLevelCol="1" x14ac:dyDescent="0.3"/>
  <cols>
    <col min="1" max="1" width="20.7265625" style="2" hidden="1" customWidth="1"/>
    <col min="2" max="2" width="11.26953125" style="6" hidden="1" customWidth="1"/>
    <col min="3" max="3" width="24.1796875" style="2" customWidth="1"/>
    <col min="4" max="4" width="61.453125" style="2" customWidth="1"/>
    <col min="5" max="6" width="17.7265625" style="32" hidden="1" customWidth="1" outlineLevel="1"/>
    <col min="7" max="7" width="17.7265625" style="32" customWidth="1" collapsed="1"/>
    <col min="8" max="9" width="17.7265625" style="32" customWidth="1" outlineLevel="1"/>
    <col min="10" max="10" width="17.7265625" style="32" customWidth="1"/>
    <col min="11" max="12" width="17.7265625" style="32" hidden="1" customWidth="1" outlineLevel="1"/>
    <col min="13" max="13" width="17.7265625" style="32" customWidth="1" collapsed="1"/>
    <col min="14" max="16384" width="9.1796875" style="2"/>
  </cols>
  <sheetData>
    <row r="1" spans="1:16" ht="25.5" customHeight="1" x14ac:dyDescent="0.3">
      <c r="G1" s="166" t="s">
        <v>302</v>
      </c>
      <c r="H1" s="166"/>
      <c r="I1" s="166"/>
      <c r="J1" s="166"/>
      <c r="K1" s="166"/>
      <c r="L1" s="166"/>
      <c r="M1" s="166"/>
    </row>
    <row r="2" spans="1:16" ht="81.75" customHeight="1" x14ac:dyDescent="0.3">
      <c r="G2" s="173" t="s">
        <v>303</v>
      </c>
      <c r="H2" s="173"/>
      <c r="I2" s="173"/>
      <c r="J2" s="173"/>
      <c r="K2" s="173"/>
      <c r="L2" s="173"/>
      <c r="M2" s="173"/>
    </row>
    <row r="3" spans="1:16" ht="25.5" customHeight="1" x14ac:dyDescent="0.3">
      <c r="D3" s="81"/>
      <c r="E3" s="84"/>
      <c r="F3" s="84"/>
      <c r="G3" s="172" t="s">
        <v>268</v>
      </c>
      <c r="H3" s="172"/>
      <c r="I3" s="172"/>
      <c r="J3" s="172"/>
      <c r="K3" s="172"/>
      <c r="L3" s="172"/>
      <c r="M3" s="172"/>
    </row>
    <row r="4" spans="1:16" ht="75.75" customHeight="1" x14ac:dyDescent="0.35">
      <c r="A4" s="73"/>
      <c r="B4" s="73"/>
      <c r="C4" s="73"/>
      <c r="D4" s="100"/>
      <c r="E4" s="101"/>
      <c r="F4" s="102"/>
      <c r="G4" s="174" t="s">
        <v>269</v>
      </c>
      <c r="H4" s="174"/>
      <c r="I4" s="174"/>
      <c r="J4" s="174"/>
      <c r="K4" s="174"/>
      <c r="L4" s="174"/>
      <c r="M4" s="174"/>
    </row>
    <row r="5" spans="1:16" ht="54" customHeight="1" x14ac:dyDescent="0.3">
      <c r="C5" s="160" t="s">
        <v>309</v>
      </c>
      <c r="D5" s="160"/>
      <c r="E5" s="160"/>
      <c r="F5" s="160"/>
      <c r="G5" s="160"/>
      <c r="H5" s="160"/>
      <c r="I5" s="160"/>
      <c r="J5" s="160"/>
      <c r="K5" s="160"/>
      <c r="L5" s="160"/>
      <c r="M5" s="160"/>
    </row>
    <row r="6" spans="1:16" ht="14.5" thickBot="1" x14ac:dyDescent="0.35">
      <c r="H6" s="168"/>
      <c r="I6" s="168"/>
      <c r="J6" s="168"/>
      <c r="K6" s="168"/>
      <c r="L6" s="75"/>
      <c r="M6" s="75" t="s">
        <v>141</v>
      </c>
      <c r="N6" s="84"/>
      <c r="O6" s="84"/>
      <c r="P6" s="84"/>
    </row>
    <row r="7" spans="1:16" ht="16.5" customHeight="1" outlineLevel="1" thickBot="1" x14ac:dyDescent="0.35">
      <c r="A7" s="40"/>
      <c r="B7" s="41"/>
      <c r="C7" s="162" t="s">
        <v>267</v>
      </c>
      <c r="D7" s="164"/>
      <c r="E7" s="164"/>
      <c r="F7" s="164"/>
      <c r="G7" s="164"/>
      <c r="H7" s="164"/>
      <c r="I7" s="167"/>
      <c r="J7" s="167"/>
      <c r="K7" s="165"/>
      <c r="L7" s="76"/>
      <c r="M7" s="76"/>
    </row>
    <row r="8" spans="1:16" s="1" customFormat="1" ht="27" customHeight="1" x14ac:dyDescent="0.25">
      <c r="A8" s="42" t="s">
        <v>162</v>
      </c>
      <c r="B8" s="10" t="s">
        <v>161</v>
      </c>
      <c r="C8" s="149" t="s">
        <v>13</v>
      </c>
      <c r="D8" s="151" t="s">
        <v>0</v>
      </c>
      <c r="E8" s="169" t="s">
        <v>186</v>
      </c>
      <c r="F8" s="170"/>
      <c r="G8" s="170"/>
      <c r="H8" s="170"/>
      <c r="I8" s="170"/>
      <c r="J8" s="170"/>
      <c r="K8" s="170"/>
      <c r="L8" s="170"/>
      <c r="M8" s="171"/>
    </row>
    <row r="9" spans="1:16" s="1" customFormat="1" ht="31.5" customHeight="1" thickBot="1" x14ac:dyDescent="0.35">
      <c r="A9" s="43"/>
      <c r="B9" s="44"/>
      <c r="C9" s="150"/>
      <c r="D9" s="152"/>
      <c r="E9" s="62" t="s">
        <v>297</v>
      </c>
      <c r="F9" s="77" t="s">
        <v>271</v>
      </c>
      <c r="G9" s="45" t="s">
        <v>297</v>
      </c>
      <c r="H9" s="45" t="s">
        <v>187</v>
      </c>
      <c r="I9" s="45" t="s">
        <v>271</v>
      </c>
      <c r="J9" s="45" t="s">
        <v>295</v>
      </c>
      <c r="K9" s="45" t="s">
        <v>246</v>
      </c>
      <c r="L9" s="45" t="s">
        <v>271</v>
      </c>
      <c r="M9" s="46" t="s">
        <v>296</v>
      </c>
    </row>
    <row r="10" spans="1:16" ht="15" x14ac:dyDescent="0.3">
      <c r="A10" s="37"/>
      <c r="B10" s="38"/>
      <c r="C10" s="88" t="s">
        <v>1</v>
      </c>
      <c r="D10" s="89"/>
      <c r="E10" s="69">
        <f t="shared" ref="E10:M10" si="0">E11+E27</f>
        <v>41796417.799999997</v>
      </c>
      <c r="F10" s="39">
        <f t="shared" si="0"/>
        <v>2291656.2499999995</v>
      </c>
      <c r="G10" s="69">
        <f t="shared" si="0"/>
        <v>44088074.049999997</v>
      </c>
      <c r="H10" s="39">
        <f t="shared" si="0"/>
        <v>37616457.399999999</v>
      </c>
      <c r="I10" s="39">
        <f t="shared" si="0"/>
        <v>1649412.9300000002</v>
      </c>
      <c r="J10" s="39">
        <f t="shared" si="0"/>
        <v>39265870.329999998</v>
      </c>
      <c r="K10" s="39">
        <f t="shared" si="0"/>
        <v>38344795.799999997</v>
      </c>
      <c r="L10" s="39">
        <f t="shared" si="0"/>
        <v>41660</v>
      </c>
      <c r="M10" s="39">
        <f t="shared" si="0"/>
        <v>38386455.799999997</v>
      </c>
    </row>
    <row r="11" spans="1:16" s="3" customFormat="1" ht="15.5" x14ac:dyDescent="0.35">
      <c r="A11" s="5"/>
      <c r="B11" s="15"/>
      <c r="C11" s="49" t="s">
        <v>2</v>
      </c>
      <c r="D11" s="63" t="s">
        <v>3</v>
      </c>
      <c r="E11" s="70">
        <v>14603948.199999999</v>
      </c>
      <c r="F11" s="20"/>
      <c r="G11" s="20">
        <f>E11+F11</f>
        <v>14603948.199999999</v>
      </c>
      <c r="H11" s="20">
        <v>14456494.999999998</v>
      </c>
      <c r="I11" s="20"/>
      <c r="J11" s="13">
        <f t="shared" ref="J11:J74" si="1">H11+I11</f>
        <v>14456494.999999998</v>
      </c>
      <c r="K11" s="20">
        <v>14872030</v>
      </c>
      <c r="L11" s="20"/>
      <c r="M11" s="56">
        <f t="shared" ref="M11:M74" si="2">K11+L11</f>
        <v>14872030</v>
      </c>
    </row>
    <row r="12" spans="1:16" s="3" customFormat="1" ht="15.5" x14ac:dyDescent="0.35">
      <c r="A12" s="5"/>
      <c r="B12" s="15"/>
      <c r="C12" s="49"/>
      <c r="D12" s="64" t="s">
        <v>4</v>
      </c>
      <c r="E12" s="86"/>
      <c r="F12" s="36"/>
      <c r="G12" s="20">
        <f t="shared" ref="G12:G75" si="3">E12+F12</f>
        <v>0</v>
      </c>
      <c r="H12" s="36"/>
      <c r="I12" s="36"/>
      <c r="J12" s="13">
        <f t="shared" si="1"/>
        <v>0</v>
      </c>
      <c r="K12" s="36"/>
      <c r="L12" s="36"/>
      <c r="M12" s="56">
        <f t="shared" si="2"/>
        <v>0</v>
      </c>
    </row>
    <row r="13" spans="1:16" s="3" customFormat="1" ht="15" customHeight="1" x14ac:dyDescent="0.35">
      <c r="A13" s="5"/>
      <c r="B13" s="15"/>
      <c r="C13" s="52" t="s">
        <v>188</v>
      </c>
      <c r="D13" s="65" t="s">
        <v>201</v>
      </c>
      <c r="E13" s="70">
        <v>8285000</v>
      </c>
      <c r="F13" s="20"/>
      <c r="G13" s="20">
        <f t="shared" si="3"/>
        <v>8285000</v>
      </c>
      <c r="H13" s="20">
        <v>8610000</v>
      </c>
      <c r="I13" s="20"/>
      <c r="J13" s="13">
        <f t="shared" si="1"/>
        <v>8610000</v>
      </c>
      <c r="K13" s="20">
        <v>8913000</v>
      </c>
      <c r="L13" s="20"/>
      <c r="M13" s="56">
        <f t="shared" si="2"/>
        <v>8913000</v>
      </c>
    </row>
    <row r="14" spans="1:16" s="3" customFormat="1" ht="32.25" customHeight="1" x14ac:dyDescent="0.35">
      <c r="A14" s="5"/>
      <c r="B14" s="15"/>
      <c r="C14" s="52" t="s">
        <v>190</v>
      </c>
      <c r="D14" s="66" t="s">
        <v>273</v>
      </c>
      <c r="E14" s="70">
        <v>4148071.5</v>
      </c>
      <c r="F14" s="20"/>
      <c r="G14" s="20">
        <f t="shared" si="3"/>
        <v>4148071.5</v>
      </c>
      <c r="H14" s="20">
        <v>3654426.7</v>
      </c>
      <c r="I14" s="20"/>
      <c r="J14" s="13">
        <f t="shared" si="1"/>
        <v>3654426.7</v>
      </c>
      <c r="K14" s="20">
        <v>3753626.7</v>
      </c>
      <c r="L14" s="20"/>
      <c r="M14" s="56">
        <f t="shared" si="2"/>
        <v>3753626.7</v>
      </c>
    </row>
    <row r="15" spans="1:16" s="3" customFormat="1" ht="22.5" customHeight="1" x14ac:dyDescent="0.35">
      <c r="A15" s="5"/>
      <c r="B15" s="15"/>
      <c r="C15" s="52" t="s">
        <v>191</v>
      </c>
      <c r="D15" s="66" t="s">
        <v>202</v>
      </c>
      <c r="E15" s="70">
        <v>114500</v>
      </c>
      <c r="F15" s="20"/>
      <c r="G15" s="20">
        <f t="shared" si="3"/>
        <v>114500</v>
      </c>
      <c r="H15" s="20">
        <v>117700</v>
      </c>
      <c r="I15" s="20"/>
      <c r="J15" s="13">
        <f t="shared" si="1"/>
        <v>117700</v>
      </c>
      <c r="K15" s="20">
        <v>120900</v>
      </c>
      <c r="L15" s="20"/>
      <c r="M15" s="56">
        <f t="shared" si="2"/>
        <v>120900</v>
      </c>
    </row>
    <row r="16" spans="1:16" s="3" customFormat="1" ht="23.25" customHeight="1" x14ac:dyDescent="0.35">
      <c r="A16" s="5"/>
      <c r="B16" s="15"/>
      <c r="C16" s="52" t="s">
        <v>192</v>
      </c>
      <c r="D16" s="66" t="s">
        <v>203</v>
      </c>
      <c r="E16" s="70">
        <v>1631456</v>
      </c>
      <c r="F16" s="20"/>
      <c r="G16" s="20">
        <f t="shared" si="3"/>
        <v>1631456</v>
      </c>
      <c r="H16" s="20">
        <v>1651456</v>
      </c>
      <c r="I16" s="20"/>
      <c r="J16" s="13">
        <f t="shared" si="1"/>
        <v>1651456</v>
      </c>
      <c r="K16" s="20">
        <v>1666456</v>
      </c>
      <c r="L16" s="20"/>
      <c r="M16" s="56">
        <f t="shared" si="2"/>
        <v>1666456</v>
      </c>
    </row>
    <row r="17" spans="1:13" s="3" customFormat="1" ht="30" customHeight="1" x14ac:dyDescent="0.35">
      <c r="A17" s="5"/>
      <c r="B17" s="15"/>
      <c r="C17" s="52" t="s">
        <v>193</v>
      </c>
      <c r="D17" s="66" t="s">
        <v>204</v>
      </c>
      <c r="E17" s="70">
        <v>19304</v>
      </c>
      <c r="F17" s="20"/>
      <c r="G17" s="20">
        <f t="shared" si="3"/>
        <v>19304</v>
      </c>
      <c r="H17" s="20">
        <v>19450</v>
      </c>
      <c r="I17" s="20"/>
      <c r="J17" s="13">
        <f t="shared" si="1"/>
        <v>19450</v>
      </c>
      <c r="K17" s="20">
        <v>19545</v>
      </c>
      <c r="L17" s="20"/>
      <c r="M17" s="56">
        <f t="shared" si="2"/>
        <v>19545</v>
      </c>
    </row>
    <row r="18" spans="1:13" s="3" customFormat="1" ht="21" customHeight="1" x14ac:dyDescent="0.35">
      <c r="A18" s="5"/>
      <c r="B18" s="15"/>
      <c r="C18" s="52" t="s">
        <v>194</v>
      </c>
      <c r="D18" s="66" t="s">
        <v>205</v>
      </c>
      <c r="E18" s="70">
        <v>66811.899999999994</v>
      </c>
      <c r="F18" s="20"/>
      <c r="G18" s="20">
        <f t="shared" si="3"/>
        <v>66811.899999999994</v>
      </c>
      <c r="H18" s="20">
        <v>66610.2</v>
      </c>
      <c r="I18" s="20"/>
      <c r="J18" s="13">
        <f t="shared" si="1"/>
        <v>66610.2</v>
      </c>
      <c r="K18" s="20">
        <v>66976.899999999994</v>
      </c>
      <c r="L18" s="20"/>
      <c r="M18" s="56">
        <f t="shared" si="2"/>
        <v>66976.899999999994</v>
      </c>
    </row>
    <row r="19" spans="1:13" s="3" customFormat="1" ht="30" customHeight="1" x14ac:dyDescent="0.35">
      <c r="A19" s="5"/>
      <c r="B19" s="15"/>
      <c r="C19" s="52" t="s">
        <v>195</v>
      </c>
      <c r="D19" s="66" t="s">
        <v>270</v>
      </c>
      <c r="E19" s="70">
        <v>51990</v>
      </c>
      <c r="F19" s="20"/>
      <c r="G19" s="20">
        <f t="shared" si="3"/>
        <v>51990</v>
      </c>
      <c r="H19" s="20">
        <v>53898</v>
      </c>
      <c r="I19" s="20"/>
      <c r="J19" s="13">
        <f t="shared" si="1"/>
        <v>53898</v>
      </c>
      <c r="K19" s="20">
        <v>53351</v>
      </c>
      <c r="L19" s="20"/>
      <c r="M19" s="56">
        <f t="shared" si="2"/>
        <v>53351</v>
      </c>
    </row>
    <row r="20" spans="1:13" s="3" customFormat="1" ht="30" customHeight="1" x14ac:dyDescent="0.35">
      <c r="A20" s="5"/>
      <c r="B20" s="15"/>
      <c r="C20" s="52" t="s">
        <v>196</v>
      </c>
      <c r="D20" s="66" t="s">
        <v>206</v>
      </c>
      <c r="E20" s="70">
        <v>5705.6</v>
      </c>
      <c r="F20" s="20"/>
      <c r="G20" s="20">
        <f t="shared" si="3"/>
        <v>5705.6</v>
      </c>
      <c r="H20" s="20">
        <v>5181.3999999999996</v>
      </c>
      <c r="I20" s="20"/>
      <c r="J20" s="13">
        <f t="shared" si="1"/>
        <v>5181.3999999999996</v>
      </c>
      <c r="K20" s="20">
        <v>5277.6</v>
      </c>
      <c r="L20" s="20"/>
      <c r="M20" s="56">
        <f t="shared" si="2"/>
        <v>5277.6</v>
      </c>
    </row>
    <row r="21" spans="1:13" s="3" customFormat="1" ht="30" customHeight="1" x14ac:dyDescent="0.35">
      <c r="A21" s="5"/>
      <c r="B21" s="15"/>
      <c r="C21" s="52" t="s">
        <v>197</v>
      </c>
      <c r="D21" s="66" t="s">
        <v>207</v>
      </c>
      <c r="E21" s="70">
        <v>5154.6000000000004</v>
      </c>
      <c r="F21" s="20"/>
      <c r="G21" s="20">
        <f t="shared" si="3"/>
        <v>5154.6000000000004</v>
      </c>
      <c r="H21" s="20">
        <v>5070.2</v>
      </c>
      <c r="I21" s="20"/>
      <c r="J21" s="13">
        <f t="shared" si="1"/>
        <v>5070.2</v>
      </c>
      <c r="K21" s="20">
        <v>5135.8999999999996</v>
      </c>
      <c r="L21" s="20"/>
      <c r="M21" s="56">
        <f t="shared" si="2"/>
        <v>5135.8999999999996</v>
      </c>
    </row>
    <row r="22" spans="1:13" s="3" customFormat="1" ht="30" customHeight="1" x14ac:dyDescent="0.35">
      <c r="A22" s="5"/>
      <c r="B22" s="15"/>
      <c r="C22" s="52" t="s">
        <v>198</v>
      </c>
      <c r="D22" s="66" t="s">
        <v>208</v>
      </c>
      <c r="E22" s="70">
        <v>200</v>
      </c>
      <c r="F22" s="20"/>
      <c r="G22" s="20">
        <f t="shared" si="3"/>
        <v>200</v>
      </c>
      <c r="H22" s="20">
        <v>200</v>
      </c>
      <c r="I22" s="20"/>
      <c r="J22" s="13">
        <f t="shared" si="1"/>
        <v>200</v>
      </c>
      <c r="K22" s="20">
        <v>200</v>
      </c>
      <c r="L22" s="20"/>
      <c r="M22" s="56">
        <f t="shared" si="2"/>
        <v>200</v>
      </c>
    </row>
    <row r="23" spans="1:13" s="3" customFormat="1" ht="24" customHeight="1" x14ac:dyDescent="0.35">
      <c r="A23" s="5"/>
      <c r="B23" s="15"/>
      <c r="C23" s="52" t="s">
        <v>199</v>
      </c>
      <c r="D23" s="66" t="s">
        <v>209</v>
      </c>
      <c r="E23" s="70">
        <v>147.4</v>
      </c>
      <c r="F23" s="20"/>
      <c r="G23" s="20">
        <f t="shared" si="3"/>
        <v>147.4</v>
      </c>
      <c r="H23" s="20">
        <v>151.4</v>
      </c>
      <c r="I23" s="20"/>
      <c r="J23" s="13">
        <f t="shared" si="1"/>
        <v>151.4</v>
      </c>
      <c r="K23" s="20">
        <v>153.4</v>
      </c>
      <c r="L23" s="20"/>
      <c r="M23" s="56">
        <f t="shared" si="2"/>
        <v>153.4</v>
      </c>
    </row>
    <row r="24" spans="1:13" s="3" customFormat="1" ht="21.75" customHeight="1" x14ac:dyDescent="0.35">
      <c r="A24" s="5"/>
      <c r="B24" s="15"/>
      <c r="C24" s="52" t="s">
        <v>200</v>
      </c>
      <c r="D24" s="66" t="s">
        <v>210</v>
      </c>
      <c r="E24" s="70">
        <v>275607.2</v>
      </c>
      <c r="F24" s="20"/>
      <c r="G24" s="20">
        <f t="shared" si="3"/>
        <v>275607.2</v>
      </c>
      <c r="H24" s="20">
        <v>272351.09999999998</v>
      </c>
      <c r="I24" s="20"/>
      <c r="J24" s="13">
        <f t="shared" si="1"/>
        <v>272351.09999999998</v>
      </c>
      <c r="K24" s="20">
        <v>267407.5</v>
      </c>
      <c r="L24" s="20"/>
      <c r="M24" s="56">
        <f t="shared" si="2"/>
        <v>267407.5</v>
      </c>
    </row>
    <row r="25" spans="1:13" s="3" customFormat="1" ht="15.5" x14ac:dyDescent="0.35">
      <c r="A25" s="5"/>
      <c r="B25" s="15"/>
      <c r="C25" s="49"/>
      <c r="D25" s="64" t="s">
        <v>189</v>
      </c>
      <c r="E25" s="70">
        <v>0</v>
      </c>
      <c r="F25" s="20"/>
      <c r="G25" s="20">
        <f t="shared" si="3"/>
        <v>0</v>
      </c>
      <c r="H25" s="20">
        <v>0</v>
      </c>
      <c r="I25" s="20"/>
      <c r="J25" s="13">
        <f t="shared" si="1"/>
        <v>0</v>
      </c>
      <c r="K25" s="20">
        <v>0</v>
      </c>
      <c r="L25" s="20"/>
      <c r="M25" s="56">
        <f t="shared" si="2"/>
        <v>0</v>
      </c>
    </row>
    <row r="26" spans="1:13" s="3" customFormat="1" ht="31" x14ac:dyDescent="0.35">
      <c r="A26" s="5"/>
      <c r="B26" s="15"/>
      <c r="C26" s="22"/>
      <c r="D26" s="23" t="s">
        <v>11</v>
      </c>
      <c r="E26" s="70">
        <v>2836279.8</v>
      </c>
      <c r="F26" s="20"/>
      <c r="G26" s="20">
        <f t="shared" si="3"/>
        <v>2836279.8</v>
      </c>
      <c r="H26" s="20">
        <v>2945001.4</v>
      </c>
      <c r="I26" s="20"/>
      <c r="J26" s="13">
        <f t="shared" si="1"/>
        <v>2945001.4</v>
      </c>
      <c r="K26" s="20">
        <v>2940066.4</v>
      </c>
      <c r="L26" s="20"/>
      <c r="M26" s="56">
        <f t="shared" si="2"/>
        <v>2940066.4</v>
      </c>
    </row>
    <row r="27" spans="1:13" s="3" customFormat="1" ht="23.25" customHeight="1" x14ac:dyDescent="0.3">
      <c r="A27" s="5"/>
      <c r="B27" s="15"/>
      <c r="C27" s="24" t="s">
        <v>5</v>
      </c>
      <c r="D27" s="25" t="s">
        <v>6</v>
      </c>
      <c r="E27" s="71">
        <f>E28+E234</f>
        <v>27192469.599999994</v>
      </c>
      <c r="F27" s="71">
        <f>F28+F230</f>
        <v>2291656.2499999995</v>
      </c>
      <c r="G27" s="19">
        <f>E27+F27</f>
        <v>29484125.849999994</v>
      </c>
      <c r="H27" s="11">
        <f>H28+H234</f>
        <v>23159962.400000002</v>
      </c>
      <c r="I27" s="71">
        <f>I28+I230</f>
        <v>1649412.9300000002</v>
      </c>
      <c r="J27" s="11">
        <f t="shared" si="1"/>
        <v>24809375.330000002</v>
      </c>
      <c r="K27" s="11">
        <f>K28+K234</f>
        <v>23472765.800000001</v>
      </c>
      <c r="L27" s="71">
        <f>L28+L230</f>
        <v>41660</v>
      </c>
      <c r="M27" s="50">
        <f t="shared" si="2"/>
        <v>23514425.800000001</v>
      </c>
    </row>
    <row r="28" spans="1:13" s="3" customFormat="1" ht="36.75" customHeight="1" x14ac:dyDescent="0.3">
      <c r="A28" s="5"/>
      <c r="B28" s="15"/>
      <c r="C28" s="24" t="s">
        <v>7</v>
      </c>
      <c r="D28" s="25" t="s">
        <v>8</v>
      </c>
      <c r="E28" s="71">
        <f>E30+E35+E165+E194</f>
        <v>27192469.599999994</v>
      </c>
      <c r="F28" s="71">
        <f>F30+F35+F165+F194</f>
        <v>2191598.6999999997</v>
      </c>
      <c r="G28" s="19">
        <f t="shared" si="3"/>
        <v>29384068.299999993</v>
      </c>
      <c r="H28" s="11">
        <f>H30+H35+H165+H194</f>
        <v>23159962.400000002</v>
      </c>
      <c r="I28" s="71">
        <f>I30+I35+I165+I194</f>
        <v>1450538.2000000002</v>
      </c>
      <c r="J28" s="11">
        <f t="shared" si="1"/>
        <v>24610500.600000001</v>
      </c>
      <c r="K28" s="11">
        <f>K30+K35+K165+K194</f>
        <v>23472765.800000001</v>
      </c>
      <c r="L28" s="71">
        <f>L30+L35+L165+L194</f>
        <v>41660</v>
      </c>
      <c r="M28" s="50">
        <f t="shared" si="2"/>
        <v>23514425.800000001</v>
      </c>
    </row>
    <row r="29" spans="1:13" s="3" customFormat="1" ht="36.75" customHeight="1" outlineLevel="1" x14ac:dyDescent="0.3">
      <c r="A29" s="5"/>
      <c r="B29" s="15"/>
      <c r="C29" s="30"/>
      <c r="D29" s="25" t="s">
        <v>213</v>
      </c>
      <c r="E29" s="71">
        <v>15059232.899999997</v>
      </c>
      <c r="F29" s="11"/>
      <c r="G29" s="19">
        <f t="shared" si="3"/>
        <v>15059232.899999997</v>
      </c>
      <c r="H29" s="11">
        <f>H35+H165+H194</f>
        <v>13257195.200000003</v>
      </c>
      <c r="I29" s="11"/>
      <c r="J29" s="11">
        <f t="shared" si="1"/>
        <v>13257195.200000003</v>
      </c>
      <c r="K29" s="11">
        <f>K35+K165+K194</f>
        <v>12329218.900000004</v>
      </c>
      <c r="L29" s="11"/>
      <c r="M29" s="50">
        <f t="shared" si="2"/>
        <v>12329218.900000004</v>
      </c>
    </row>
    <row r="30" spans="1:13" s="3" customFormat="1" ht="36.75" customHeight="1" x14ac:dyDescent="0.3">
      <c r="A30" s="5"/>
      <c r="B30" s="15"/>
      <c r="C30" s="24" t="s">
        <v>32</v>
      </c>
      <c r="D30" s="67" t="s">
        <v>23</v>
      </c>
      <c r="E30" s="71">
        <f>E31+E33</f>
        <v>12133236.699999999</v>
      </c>
      <c r="F30" s="11">
        <f>F31+F33</f>
        <v>0</v>
      </c>
      <c r="G30" s="19">
        <f t="shared" si="3"/>
        <v>12133236.699999999</v>
      </c>
      <c r="H30" s="11">
        <f>H31+H33</f>
        <v>9902767.1999999993</v>
      </c>
      <c r="I30" s="11">
        <f>I31+I33</f>
        <v>0</v>
      </c>
      <c r="J30" s="11">
        <f t="shared" si="1"/>
        <v>9902767.1999999993</v>
      </c>
      <c r="K30" s="11">
        <f>K31+K33</f>
        <v>11143546.9</v>
      </c>
      <c r="L30" s="11">
        <f>L31+L33</f>
        <v>0</v>
      </c>
      <c r="M30" s="50">
        <f t="shared" si="2"/>
        <v>11143546.9</v>
      </c>
    </row>
    <row r="31" spans="1:13" ht="31" x14ac:dyDescent="0.35">
      <c r="A31" s="4"/>
      <c r="B31" s="15"/>
      <c r="C31" s="22" t="s">
        <v>33</v>
      </c>
      <c r="D31" s="23" t="s">
        <v>9</v>
      </c>
      <c r="E31" s="47">
        <v>11542131.699999999</v>
      </c>
      <c r="F31" s="12"/>
      <c r="G31" s="20">
        <f t="shared" si="3"/>
        <v>11542131.699999999</v>
      </c>
      <c r="H31" s="12">
        <v>9902767.1999999993</v>
      </c>
      <c r="I31" s="12"/>
      <c r="J31" s="13">
        <f t="shared" si="1"/>
        <v>9902767.1999999993</v>
      </c>
      <c r="K31" s="12">
        <v>11143546.9</v>
      </c>
      <c r="L31" s="12"/>
      <c r="M31" s="56">
        <f t="shared" si="2"/>
        <v>11143546.9</v>
      </c>
    </row>
    <row r="32" spans="1:13" ht="15.5" outlineLevel="1" x14ac:dyDescent="0.35">
      <c r="A32" s="4"/>
      <c r="B32" s="15"/>
      <c r="C32" s="59"/>
      <c r="D32" s="54"/>
      <c r="E32" s="47"/>
      <c r="F32" s="12"/>
      <c r="G32" s="20">
        <f t="shared" si="3"/>
        <v>0</v>
      </c>
      <c r="H32" s="12"/>
      <c r="I32" s="12"/>
      <c r="J32" s="13">
        <f t="shared" si="1"/>
        <v>0</v>
      </c>
      <c r="K32" s="12"/>
      <c r="L32" s="12"/>
      <c r="M32" s="56">
        <f t="shared" si="2"/>
        <v>0</v>
      </c>
    </row>
    <row r="33" spans="1:13" ht="62" x14ac:dyDescent="0.35">
      <c r="A33" s="4"/>
      <c r="B33" s="15"/>
      <c r="C33" s="22" t="s">
        <v>34</v>
      </c>
      <c r="D33" s="23" t="s">
        <v>88</v>
      </c>
      <c r="E33" s="47">
        <v>591105</v>
      </c>
      <c r="F33" s="12"/>
      <c r="G33" s="20">
        <f t="shared" si="3"/>
        <v>591105</v>
      </c>
      <c r="H33" s="12">
        <v>0</v>
      </c>
      <c r="I33" s="12"/>
      <c r="J33" s="13">
        <f t="shared" si="1"/>
        <v>0</v>
      </c>
      <c r="K33" s="12">
        <v>0</v>
      </c>
      <c r="L33" s="12"/>
      <c r="M33" s="56">
        <f t="shared" si="2"/>
        <v>0</v>
      </c>
    </row>
    <row r="34" spans="1:13" ht="15.5" outlineLevel="1" x14ac:dyDescent="0.35">
      <c r="A34" s="4"/>
      <c r="B34" s="15"/>
      <c r="C34" s="59"/>
      <c r="D34" s="54"/>
      <c r="E34" s="47"/>
      <c r="F34" s="12"/>
      <c r="G34" s="20">
        <f t="shared" si="3"/>
        <v>0</v>
      </c>
      <c r="H34" s="12"/>
      <c r="I34" s="12"/>
      <c r="J34" s="13">
        <f t="shared" si="1"/>
        <v>0</v>
      </c>
      <c r="K34" s="12"/>
      <c r="L34" s="12"/>
      <c r="M34" s="56">
        <f t="shared" si="2"/>
        <v>0</v>
      </c>
    </row>
    <row r="35" spans="1:13" s="3" customFormat="1" ht="30" x14ac:dyDescent="0.3">
      <c r="A35" s="5"/>
      <c r="B35" s="15"/>
      <c r="C35" s="55" t="s">
        <v>35</v>
      </c>
      <c r="D35" s="67" t="s">
        <v>24</v>
      </c>
      <c r="E35" s="71">
        <f>SUM(E36:E164)</f>
        <v>11785154.899999997</v>
      </c>
      <c r="F35" s="11">
        <f>SUM(F36:F164)</f>
        <v>2132398.7999999998</v>
      </c>
      <c r="G35" s="19">
        <f t="shared" si="3"/>
        <v>13917553.699999996</v>
      </c>
      <c r="H35" s="11">
        <f>SUM(H36:H164)</f>
        <v>10711987.700000003</v>
      </c>
      <c r="I35" s="11">
        <f>SUM(I36:I164)</f>
        <v>1450538.2000000002</v>
      </c>
      <c r="J35" s="11">
        <f t="shared" si="1"/>
        <v>12162525.900000002</v>
      </c>
      <c r="K35" s="11">
        <f>SUM(K36:K164)</f>
        <v>9942301.200000003</v>
      </c>
      <c r="L35" s="11">
        <f>SUM(L36:L164)</f>
        <v>41660</v>
      </c>
      <c r="M35" s="50">
        <f t="shared" si="2"/>
        <v>9983961.200000003</v>
      </c>
    </row>
    <row r="36" spans="1:13" s="3" customFormat="1" ht="30.75" customHeight="1" x14ac:dyDescent="0.35">
      <c r="A36" s="5"/>
      <c r="B36" s="15"/>
      <c r="C36" s="22" t="s">
        <v>131</v>
      </c>
      <c r="D36" s="23" t="s">
        <v>274</v>
      </c>
      <c r="E36" s="48">
        <v>157.19999999999999</v>
      </c>
      <c r="F36" s="13"/>
      <c r="G36" s="20">
        <f t="shared" si="3"/>
        <v>157.19999999999999</v>
      </c>
      <c r="H36" s="13">
        <v>0</v>
      </c>
      <c r="I36" s="13"/>
      <c r="J36" s="13">
        <f t="shared" si="1"/>
        <v>0</v>
      </c>
      <c r="K36" s="13">
        <v>0</v>
      </c>
      <c r="L36" s="13"/>
      <c r="M36" s="56">
        <f t="shared" si="2"/>
        <v>0</v>
      </c>
    </row>
    <row r="37" spans="1:13" s="3" customFormat="1" ht="15.5" outlineLevel="1" x14ac:dyDescent="0.35">
      <c r="A37" s="5"/>
      <c r="B37" s="15"/>
      <c r="C37" s="60"/>
      <c r="D37" s="56"/>
      <c r="E37" s="48"/>
      <c r="F37" s="13"/>
      <c r="G37" s="20">
        <f t="shared" si="3"/>
        <v>0</v>
      </c>
      <c r="H37" s="13"/>
      <c r="I37" s="13"/>
      <c r="J37" s="13">
        <f t="shared" si="1"/>
        <v>0</v>
      </c>
      <c r="K37" s="13"/>
      <c r="L37" s="13"/>
      <c r="M37" s="56">
        <f t="shared" si="2"/>
        <v>0</v>
      </c>
    </row>
    <row r="38" spans="1:13" s="3" customFormat="1" ht="15.5" outlineLevel="1" x14ac:dyDescent="0.35">
      <c r="A38" s="5"/>
      <c r="B38" s="15"/>
      <c r="C38" s="60"/>
      <c r="D38" s="56"/>
      <c r="E38" s="48"/>
      <c r="F38" s="13"/>
      <c r="G38" s="20">
        <f t="shared" si="3"/>
        <v>0</v>
      </c>
      <c r="H38" s="13"/>
      <c r="I38" s="13"/>
      <c r="J38" s="13">
        <f t="shared" si="1"/>
        <v>0</v>
      </c>
      <c r="K38" s="13"/>
      <c r="L38" s="13"/>
      <c r="M38" s="56">
        <f t="shared" si="2"/>
        <v>0</v>
      </c>
    </row>
    <row r="39" spans="1:13" s="3" customFormat="1" ht="15.5" outlineLevel="1" x14ac:dyDescent="0.35">
      <c r="A39" s="5"/>
      <c r="B39" s="15"/>
      <c r="C39" s="60"/>
      <c r="D39" s="56"/>
      <c r="E39" s="48"/>
      <c r="F39" s="13"/>
      <c r="G39" s="20">
        <f t="shared" si="3"/>
        <v>0</v>
      </c>
      <c r="H39" s="13"/>
      <c r="I39" s="13"/>
      <c r="J39" s="13">
        <f t="shared" si="1"/>
        <v>0</v>
      </c>
      <c r="K39" s="13"/>
      <c r="L39" s="13"/>
      <c r="M39" s="56">
        <f t="shared" si="2"/>
        <v>0</v>
      </c>
    </row>
    <row r="40" spans="1:13" s="3" customFormat="1" ht="15.5" outlineLevel="1" x14ac:dyDescent="0.35">
      <c r="A40" s="5"/>
      <c r="B40" s="15"/>
      <c r="C40" s="60"/>
      <c r="D40" s="56"/>
      <c r="E40" s="48"/>
      <c r="F40" s="13"/>
      <c r="G40" s="20">
        <f t="shared" si="3"/>
        <v>0</v>
      </c>
      <c r="H40" s="13"/>
      <c r="I40" s="13"/>
      <c r="J40" s="13">
        <f t="shared" si="1"/>
        <v>0</v>
      </c>
      <c r="K40" s="13"/>
      <c r="L40" s="13"/>
      <c r="M40" s="56">
        <f t="shared" si="2"/>
        <v>0</v>
      </c>
    </row>
    <row r="41" spans="1:13" s="3" customFormat="1" ht="15.5" outlineLevel="1" x14ac:dyDescent="0.35">
      <c r="A41" s="5"/>
      <c r="B41" s="15"/>
      <c r="C41" s="60"/>
      <c r="D41" s="56"/>
      <c r="E41" s="48"/>
      <c r="F41" s="13"/>
      <c r="G41" s="20">
        <f t="shared" si="3"/>
        <v>0</v>
      </c>
      <c r="H41" s="13"/>
      <c r="I41" s="13"/>
      <c r="J41" s="13">
        <f t="shared" si="1"/>
        <v>0</v>
      </c>
      <c r="K41" s="13"/>
      <c r="L41" s="13"/>
      <c r="M41" s="56">
        <f t="shared" si="2"/>
        <v>0</v>
      </c>
    </row>
    <row r="42" spans="1:13" s="3" customFormat="1" ht="15.5" outlineLevel="1" x14ac:dyDescent="0.35">
      <c r="A42" s="5"/>
      <c r="B42" s="15"/>
      <c r="C42" s="60"/>
      <c r="D42" s="56"/>
      <c r="E42" s="48"/>
      <c r="F42" s="13"/>
      <c r="G42" s="20">
        <f t="shared" si="3"/>
        <v>0</v>
      </c>
      <c r="H42" s="13"/>
      <c r="I42" s="13"/>
      <c r="J42" s="13">
        <f t="shared" si="1"/>
        <v>0</v>
      </c>
      <c r="K42" s="13"/>
      <c r="L42" s="13"/>
      <c r="M42" s="56">
        <f t="shared" si="2"/>
        <v>0</v>
      </c>
    </row>
    <row r="43" spans="1:13" s="3" customFormat="1" ht="15.5" outlineLevel="1" collapsed="1" x14ac:dyDescent="0.35">
      <c r="A43" s="5"/>
      <c r="B43" s="15"/>
      <c r="C43" s="30"/>
      <c r="D43" s="31"/>
      <c r="E43" s="70">
        <v>0</v>
      </c>
      <c r="F43" s="20"/>
      <c r="G43" s="20">
        <f t="shared" si="3"/>
        <v>0</v>
      </c>
      <c r="H43" s="20">
        <v>0</v>
      </c>
      <c r="I43" s="20"/>
      <c r="J43" s="13">
        <f t="shared" si="1"/>
        <v>0</v>
      </c>
      <c r="K43" s="20">
        <v>0</v>
      </c>
      <c r="L43" s="20"/>
      <c r="M43" s="56">
        <f t="shared" si="2"/>
        <v>0</v>
      </c>
    </row>
    <row r="44" spans="1:13" s="3" customFormat="1" ht="65" x14ac:dyDescent="0.35">
      <c r="A44" s="8" t="s">
        <v>177</v>
      </c>
      <c r="B44" s="16">
        <v>813</v>
      </c>
      <c r="C44" s="26" t="s">
        <v>25</v>
      </c>
      <c r="D44" s="23" t="s">
        <v>97</v>
      </c>
      <c r="E44" s="70">
        <v>73290.600000000006</v>
      </c>
      <c r="F44" s="20"/>
      <c r="G44" s="20">
        <f t="shared" si="3"/>
        <v>73290.600000000006</v>
      </c>
      <c r="H44" s="20">
        <v>74926.899999999994</v>
      </c>
      <c r="I44" s="20"/>
      <c r="J44" s="13">
        <f t="shared" si="1"/>
        <v>74926.899999999994</v>
      </c>
      <c r="K44" s="20">
        <v>27440.3</v>
      </c>
      <c r="L44" s="20"/>
      <c r="M44" s="56">
        <f t="shared" si="2"/>
        <v>27440.3</v>
      </c>
    </row>
    <row r="45" spans="1:13" s="3" customFormat="1" ht="15.5" outlineLevel="1" x14ac:dyDescent="0.35">
      <c r="A45" s="5"/>
      <c r="B45" s="15"/>
      <c r="C45" s="30"/>
      <c r="D45" s="31"/>
      <c r="E45" s="87">
        <v>0</v>
      </c>
      <c r="F45" s="85"/>
      <c r="G45" s="20">
        <f t="shared" si="3"/>
        <v>0</v>
      </c>
      <c r="H45" s="85">
        <v>0</v>
      </c>
      <c r="I45" s="85"/>
      <c r="J45" s="13">
        <f t="shared" si="1"/>
        <v>0</v>
      </c>
      <c r="K45" s="85">
        <v>0</v>
      </c>
      <c r="L45" s="85"/>
      <c r="M45" s="56">
        <f t="shared" si="2"/>
        <v>0</v>
      </c>
    </row>
    <row r="46" spans="1:13" s="3" customFormat="1" ht="77.5" x14ac:dyDescent="0.35">
      <c r="A46" s="8" t="s">
        <v>174</v>
      </c>
      <c r="B46" s="16">
        <v>806</v>
      </c>
      <c r="C46" s="22" t="s">
        <v>37</v>
      </c>
      <c r="D46" s="23" t="s">
        <v>275</v>
      </c>
      <c r="E46" s="70">
        <v>8419.1</v>
      </c>
      <c r="F46" s="20"/>
      <c r="G46" s="20">
        <f t="shared" si="3"/>
        <v>8419.1</v>
      </c>
      <c r="H46" s="20">
        <v>8419.1</v>
      </c>
      <c r="I46" s="20"/>
      <c r="J46" s="13">
        <f t="shared" si="1"/>
        <v>8419.1</v>
      </c>
      <c r="K46" s="20">
        <v>9782.9</v>
      </c>
      <c r="L46" s="20"/>
      <c r="M46" s="56">
        <f t="shared" si="2"/>
        <v>9782.9</v>
      </c>
    </row>
    <row r="47" spans="1:13" s="3" customFormat="1" ht="64.5" customHeight="1" x14ac:dyDescent="0.35">
      <c r="A47" s="8" t="s">
        <v>168</v>
      </c>
      <c r="B47" s="16">
        <v>745</v>
      </c>
      <c r="C47" s="22" t="s">
        <v>36</v>
      </c>
      <c r="D47" s="23" t="s">
        <v>98</v>
      </c>
      <c r="E47" s="70">
        <v>46472.1</v>
      </c>
      <c r="F47" s="20"/>
      <c r="G47" s="20">
        <f t="shared" si="3"/>
        <v>46472.1</v>
      </c>
      <c r="H47" s="20">
        <v>46472.1</v>
      </c>
      <c r="I47" s="20"/>
      <c r="J47" s="13">
        <f t="shared" si="1"/>
        <v>46472.1</v>
      </c>
      <c r="K47" s="20">
        <v>46472.1</v>
      </c>
      <c r="L47" s="20"/>
      <c r="M47" s="56">
        <f t="shared" si="2"/>
        <v>46472.1</v>
      </c>
    </row>
    <row r="48" spans="1:13" s="3" customFormat="1" ht="77.5" x14ac:dyDescent="0.35">
      <c r="A48" s="5"/>
      <c r="B48" s="15"/>
      <c r="C48" s="22" t="s">
        <v>38</v>
      </c>
      <c r="D48" s="23" t="s">
        <v>276</v>
      </c>
      <c r="E48" s="70">
        <v>881146.7</v>
      </c>
      <c r="F48" s="20"/>
      <c r="G48" s="20">
        <f t="shared" si="3"/>
        <v>881146.7</v>
      </c>
      <c r="H48" s="20">
        <v>978899.3</v>
      </c>
      <c r="I48" s="20"/>
      <c r="J48" s="13">
        <f t="shared" si="1"/>
        <v>978899.3</v>
      </c>
      <c r="K48" s="20">
        <v>1033772.9</v>
      </c>
      <c r="L48" s="20"/>
      <c r="M48" s="56">
        <f t="shared" si="2"/>
        <v>1033772.9</v>
      </c>
    </row>
    <row r="49" spans="1:13" s="3" customFormat="1" ht="93" collapsed="1" x14ac:dyDescent="0.35">
      <c r="A49" s="8" t="s">
        <v>168</v>
      </c>
      <c r="B49" s="16">
        <v>745</v>
      </c>
      <c r="C49" s="22" t="s">
        <v>27</v>
      </c>
      <c r="D49" s="23" t="s">
        <v>28</v>
      </c>
      <c r="E49" s="70">
        <v>47</v>
      </c>
      <c r="F49" s="20"/>
      <c r="G49" s="20">
        <f t="shared" si="3"/>
        <v>47</v>
      </c>
      <c r="H49" s="20">
        <v>47</v>
      </c>
      <c r="I49" s="20"/>
      <c r="J49" s="13">
        <f t="shared" si="1"/>
        <v>47</v>
      </c>
      <c r="K49" s="20">
        <v>0</v>
      </c>
      <c r="L49" s="20"/>
      <c r="M49" s="56">
        <f t="shared" si="2"/>
        <v>0</v>
      </c>
    </row>
    <row r="50" spans="1:13" s="3" customFormat="1" ht="65" x14ac:dyDescent="0.35">
      <c r="A50" s="8" t="s">
        <v>175</v>
      </c>
      <c r="B50" s="16">
        <v>808</v>
      </c>
      <c r="C50" s="26" t="s">
        <v>39</v>
      </c>
      <c r="D50" s="23" t="s">
        <v>277</v>
      </c>
      <c r="E50" s="70">
        <v>29204.1</v>
      </c>
      <c r="F50" s="20"/>
      <c r="G50" s="20">
        <f t="shared" si="3"/>
        <v>29204.1</v>
      </c>
      <c r="H50" s="20">
        <v>28651</v>
      </c>
      <c r="I50" s="20"/>
      <c r="J50" s="13">
        <f t="shared" si="1"/>
        <v>28651</v>
      </c>
      <c r="K50" s="20">
        <v>32370</v>
      </c>
      <c r="L50" s="20"/>
      <c r="M50" s="56">
        <f t="shared" si="2"/>
        <v>32370</v>
      </c>
    </row>
    <row r="51" spans="1:13" s="3" customFormat="1" ht="62" outlineLevel="1" x14ac:dyDescent="0.35">
      <c r="A51" s="5"/>
      <c r="B51" s="15"/>
      <c r="C51" s="22" t="s">
        <v>63</v>
      </c>
      <c r="D51" s="23" t="s">
        <v>64</v>
      </c>
      <c r="E51" s="70">
        <v>349501.5</v>
      </c>
      <c r="F51" s="20">
        <v>-349501.5</v>
      </c>
      <c r="G51" s="20">
        <f t="shared" si="3"/>
        <v>0</v>
      </c>
      <c r="H51" s="20">
        <v>0</v>
      </c>
      <c r="I51" s="20"/>
      <c r="J51" s="13">
        <f t="shared" si="1"/>
        <v>0</v>
      </c>
      <c r="K51" s="20">
        <v>0</v>
      </c>
      <c r="L51" s="20"/>
      <c r="M51" s="56">
        <f t="shared" si="2"/>
        <v>0</v>
      </c>
    </row>
    <row r="52" spans="1:13" s="80" customFormat="1" ht="46.5" outlineLevel="1" x14ac:dyDescent="0.35">
      <c r="A52" s="78"/>
      <c r="B52" s="79"/>
      <c r="C52" s="22" t="s">
        <v>85</v>
      </c>
      <c r="D52" s="23" t="s">
        <v>86</v>
      </c>
      <c r="E52" s="70">
        <v>85090</v>
      </c>
      <c r="F52" s="20">
        <v>-85090</v>
      </c>
      <c r="G52" s="20">
        <f t="shared" si="3"/>
        <v>0</v>
      </c>
      <c r="H52" s="20">
        <v>273700</v>
      </c>
      <c r="I52" s="20">
        <v>-273700</v>
      </c>
      <c r="J52" s="13">
        <f t="shared" si="1"/>
        <v>0</v>
      </c>
      <c r="K52" s="20">
        <v>0</v>
      </c>
      <c r="L52" s="20"/>
      <c r="M52" s="56">
        <f t="shared" si="2"/>
        <v>0</v>
      </c>
    </row>
    <row r="53" spans="1:13" s="3" customFormat="1" ht="108.5" x14ac:dyDescent="0.35">
      <c r="A53" s="5"/>
      <c r="B53" s="15"/>
      <c r="C53" s="22" t="s">
        <v>65</v>
      </c>
      <c r="D53" s="23" t="s">
        <v>278</v>
      </c>
      <c r="E53" s="70">
        <v>1319448.2</v>
      </c>
      <c r="F53" s="20"/>
      <c r="G53" s="20">
        <f t="shared" si="3"/>
        <v>1319448.2</v>
      </c>
      <c r="H53" s="20">
        <v>1430924</v>
      </c>
      <c r="I53" s="20">
        <v>-6154.6</v>
      </c>
      <c r="J53" s="13">
        <f t="shared" si="1"/>
        <v>1424769.4</v>
      </c>
      <c r="K53" s="20">
        <v>0</v>
      </c>
      <c r="L53" s="20"/>
      <c r="M53" s="56">
        <f t="shared" si="2"/>
        <v>0</v>
      </c>
    </row>
    <row r="54" spans="1:13" s="3" customFormat="1" ht="77.5" x14ac:dyDescent="0.35">
      <c r="A54" s="8" t="s">
        <v>163</v>
      </c>
      <c r="B54" s="16">
        <v>734</v>
      </c>
      <c r="C54" s="22" t="s">
        <v>68</v>
      </c>
      <c r="D54" s="23" t="s">
        <v>279</v>
      </c>
      <c r="E54" s="70">
        <v>39441.699999999997</v>
      </c>
      <c r="F54" s="20"/>
      <c r="G54" s="20">
        <f t="shared" si="3"/>
        <v>39441.699999999997</v>
      </c>
      <c r="H54" s="20">
        <v>27660.5</v>
      </c>
      <c r="I54" s="20"/>
      <c r="J54" s="13">
        <f t="shared" si="1"/>
        <v>27660.5</v>
      </c>
      <c r="K54" s="20">
        <v>30455.9</v>
      </c>
      <c r="L54" s="20"/>
      <c r="M54" s="56">
        <f t="shared" si="2"/>
        <v>30455.9</v>
      </c>
    </row>
    <row r="55" spans="1:13" s="3" customFormat="1" ht="124" outlineLevel="1" x14ac:dyDescent="0.35">
      <c r="A55" s="8"/>
      <c r="B55" s="16"/>
      <c r="C55" s="22" t="s">
        <v>230</v>
      </c>
      <c r="D55" s="23" t="s">
        <v>231</v>
      </c>
      <c r="E55" s="70">
        <v>0</v>
      </c>
      <c r="F55" s="20"/>
      <c r="G55" s="20">
        <f t="shared" si="3"/>
        <v>0</v>
      </c>
      <c r="H55" s="20">
        <v>0</v>
      </c>
      <c r="I55" s="20"/>
      <c r="J55" s="13">
        <f t="shared" si="1"/>
        <v>0</v>
      </c>
      <c r="K55" s="20">
        <v>0</v>
      </c>
      <c r="L55" s="20"/>
      <c r="M55" s="56">
        <f t="shared" si="2"/>
        <v>0</v>
      </c>
    </row>
    <row r="56" spans="1:13" s="3" customFormat="1" ht="77.5" outlineLevel="1" collapsed="1" x14ac:dyDescent="0.35">
      <c r="A56" s="8"/>
      <c r="B56" s="16"/>
      <c r="C56" s="22" t="s">
        <v>226</v>
      </c>
      <c r="D56" s="23" t="s">
        <v>227</v>
      </c>
      <c r="E56" s="70"/>
      <c r="F56" s="20"/>
      <c r="G56" s="20">
        <f t="shared" si="3"/>
        <v>0</v>
      </c>
      <c r="H56" s="20"/>
      <c r="I56" s="20"/>
      <c r="J56" s="13">
        <f t="shared" si="1"/>
        <v>0</v>
      </c>
      <c r="K56" s="20"/>
      <c r="L56" s="20"/>
      <c r="M56" s="56">
        <f t="shared" si="2"/>
        <v>0</v>
      </c>
    </row>
    <row r="57" spans="1:13" s="3" customFormat="1" ht="128.25" customHeight="1" x14ac:dyDescent="0.35">
      <c r="A57" s="8" t="s">
        <v>163</v>
      </c>
      <c r="B57" s="15">
        <v>734</v>
      </c>
      <c r="C57" s="22" t="s">
        <v>132</v>
      </c>
      <c r="D57" s="23" t="s">
        <v>280</v>
      </c>
      <c r="E57" s="70">
        <v>23265</v>
      </c>
      <c r="F57" s="20"/>
      <c r="G57" s="20">
        <f t="shared" si="3"/>
        <v>23265</v>
      </c>
      <c r="H57" s="20">
        <v>23735</v>
      </c>
      <c r="I57" s="20"/>
      <c r="J57" s="13">
        <f t="shared" si="1"/>
        <v>23735</v>
      </c>
      <c r="K57" s="20">
        <v>23735</v>
      </c>
      <c r="L57" s="20"/>
      <c r="M57" s="56">
        <f t="shared" si="2"/>
        <v>23735</v>
      </c>
    </row>
    <row r="58" spans="1:13" s="3" customFormat="1" ht="62" outlineLevel="2" x14ac:dyDescent="0.35">
      <c r="A58" s="5"/>
      <c r="B58" s="15"/>
      <c r="C58" s="22" t="s">
        <v>104</v>
      </c>
      <c r="D58" s="23" t="s">
        <v>105</v>
      </c>
      <c r="E58" s="70">
        <v>566728.80000000005</v>
      </c>
      <c r="F58" s="20">
        <v>-566728.80000000005</v>
      </c>
      <c r="G58" s="20">
        <f t="shared" si="3"/>
        <v>0</v>
      </c>
      <c r="H58" s="20">
        <v>199052.79999999999</v>
      </c>
      <c r="I58" s="20">
        <v>-199052.79999999999</v>
      </c>
      <c r="J58" s="13">
        <f t="shared" si="1"/>
        <v>0</v>
      </c>
      <c r="K58" s="20">
        <v>250306.9</v>
      </c>
      <c r="L58" s="90">
        <v>-250306.9</v>
      </c>
      <c r="M58" s="56">
        <f t="shared" si="2"/>
        <v>0</v>
      </c>
    </row>
    <row r="59" spans="1:13" s="3" customFormat="1" ht="52" outlineLevel="1" x14ac:dyDescent="0.35">
      <c r="A59" s="8" t="s">
        <v>165</v>
      </c>
      <c r="B59" s="16">
        <v>738</v>
      </c>
      <c r="C59" s="30"/>
      <c r="D59" s="31"/>
      <c r="E59" s="70">
        <v>0</v>
      </c>
      <c r="F59" s="20"/>
      <c r="G59" s="20">
        <f t="shared" si="3"/>
        <v>0</v>
      </c>
      <c r="H59" s="20">
        <v>0</v>
      </c>
      <c r="I59" s="20"/>
      <c r="J59" s="13">
        <f t="shared" si="1"/>
        <v>0</v>
      </c>
      <c r="K59" s="20">
        <v>0</v>
      </c>
      <c r="L59" s="20"/>
      <c r="M59" s="56">
        <f t="shared" si="2"/>
        <v>0</v>
      </c>
    </row>
    <row r="60" spans="1:13" s="3" customFormat="1" ht="77.5" x14ac:dyDescent="0.35">
      <c r="A60" s="8" t="s">
        <v>165</v>
      </c>
      <c r="B60" s="16">
        <v>738</v>
      </c>
      <c r="C60" s="22" t="s">
        <v>71</v>
      </c>
      <c r="D60" s="23" t="s">
        <v>219</v>
      </c>
      <c r="E60" s="70">
        <v>34167.300000000003</v>
      </c>
      <c r="F60" s="20"/>
      <c r="G60" s="20">
        <f t="shared" si="3"/>
        <v>34167.300000000003</v>
      </c>
      <c r="H60" s="20">
        <v>34162</v>
      </c>
      <c r="I60" s="20"/>
      <c r="J60" s="13">
        <f t="shared" si="1"/>
        <v>34162</v>
      </c>
      <c r="K60" s="20">
        <v>23760</v>
      </c>
      <c r="L60" s="20"/>
      <c r="M60" s="56">
        <f t="shared" si="2"/>
        <v>23760</v>
      </c>
    </row>
    <row r="61" spans="1:13" s="3" customFormat="1" ht="15.5" outlineLevel="1" x14ac:dyDescent="0.35">
      <c r="A61" s="5"/>
      <c r="B61" s="15"/>
      <c r="C61" s="30"/>
      <c r="D61" s="31"/>
      <c r="E61" s="70">
        <v>0</v>
      </c>
      <c r="F61" s="20"/>
      <c r="G61" s="20">
        <f t="shared" si="3"/>
        <v>0</v>
      </c>
      <c r="H61" s="20">
        <v>0</v>
      </c>
      <c r="I61" s="20"/>
      <c r="J61" s="13">
        <f t="shared" si="1"/>
        <v>0</v>
      </c>
      <c r="K61" s="20">
        <v>0</v>
      </c>
      <c r="L61" s="20"/>
      <c r="M61" s="56">
        <f t="shared" si="2"/>
        <v>0</v>
      </c>
    </row>
    <row r="62" spans="1:13" s="3" customFormat="1" ht="31" x14ac:dyDescent="0.35">
      <c r="A62" s="5"/>
      <c r="B62" s="15"/>
      <c r="C62" s="22" t="s">
        <v>116</v>
      </c>
      <c r="D62" s="23" t="s">
        <v>117</v>
      </c>
      <c r="E62" s="70">
        <v>21229.8</v>
      </c>
      <c r="F62" s="20"/>
      <c r="G62" s="20">
        <f t="shared" si="3"/>
        <v>21229.8</v>
      </c>
      <c r="H62" s="20">
        <v>21143.5</v>
      </c>
      <c r="I62" s="20"/>
      <c r="J62" s="13">
        <f t="shared" si="1"/>
        <v>21143.5</v>
      </c>
      <c r="K62" s="20">
        <v>41795.5</v>
      </c>
      <c r="L62" s="20"/>
      <c r="M62" s="56">
        <f t="shared" si="2"/>
        <v>41795.5</v>
      </c>
    </row>
    <row r="63" spans="1:13" s="3" customFormat="1" ht="15.5" outlineLevel="1" x14ac:dyDescent="0.35">
      <c r="A63" s="5"/>
      <c r="B63" s="15"/>
      <c r="C63" s="30"/>
      <c r="D63" s="31"/>
      <c r="E63" s="70">
        <v>0</v>
      </c>
      <c r="F63" s="20"/>
      <c r="G63" s="20">
        <f t="shared" si="3"/>
        <v>0</v>
      </c>
      <c r="H63" s="20">
        <v>0</v>
      </c>
      <c r="I63" s="20"/>
      <c r="J63" s="13">
        <f t="shared" si="1"/>
        <v>0</v>
      </c>
      <c r="K63" s="20">
        <v>0</v>
      </c>
      <c r="L63" s="20"/>
      <c r="M63" s="56">
        <f t="shared" si="2"/>
        <v>0</v>
      </c>
    </row>
    <row r="64" spans="1:13" s="3" customFormat="1" ht="52" outlineLevel="1" collapsed="1" x14ac:dyDescent="0.35">
      <c r="A64" s="8" t="s">
        <v>165</v>
      </c>
      <c r="B64" s="16">
        <v>738</v>
      </c>
      <c r="C64" s="30"/>
      <c r="D64" s="31"/>
      <c r="E64" s="70">
        <v>0</v>
      </c>
      <c r="F64" s="20"/>
      <c r="G64" s="20">
        <f t="shared" si="3"/>
        <v>0</v>
      </c>
      <c r="H64" s="20">
        <v>0</v>
      </c>
      <c r="I64" s="20"/>
      <c r="J64" s="13">
        <f t="shared" si="1"/>
        <v>0</v>
      </c>
      <c r="K64" s="20">
        <v>0</v>
      </c>
      <c r="L64" s="20"/>
      <c r="M64" s="56">
        <f t="shared" si="2"/>
        <v>0</v>
      </c>
    </row>
    <row r="65" spans="1:13" s="3" customFormat="1" ht="36.75" customHeight="1" x14ac:dyDescent="0.35">
      <c r="A65" s="8" t="s">
        <v>165</v>
      </c>
      <c r="B65" s="16">
        <v>738</v>
      </c>
      <c r="C65" s="22" t="s">
        <v>118</v>
      </c>
      <c r="D65" s="23" t="s">
        <v>119</v>
      </c>
      <c r="E65" s="70">
        <v>225777.5</v>
      </c>
      <c r="F65" s="20"/>
      <c r="G65" s="20">
        <f t="shared" si="3"/>
        <v>225777.5</v>
      </c>
      <c r="H65" s="20">
        <v>0</v>
      </c>
      <c r="I65" s="20"/>
      <c r="J65" s="13">
        <f t="shared" si="1"/>
        <v>0</v>
      </c>
      <c r="K65" s="20">
        <v>0</v>
      </c>
      <c r="L65" s="20"/>
      <c r="M65" s="56">
        <f t="shared" si="2"/>
        <v>0</v>
      </c>
    </row>
    <row r="66" spans="1:13" s="3" customFormat="1" ht="62" x14ac:dyDescent="0.35">
      <c r="A66" s="8"/>
      <c r="B66" s="16"/>
      <c r="C66" s="22" t="s">
        <v>235</v>
      </c>
      <c r="D66" s="23" t="s">
        <v>236</v>
      </c>
      <c r="E66" s="70">
        <v>0</v>
      </c>
      <c r="F66" s="20"/>
      <c r="G66" s="20">
        <f t="shared" si="3"/>
        <v>0</v>
      </c>
      <c r="H66" s="20">
        <v>0</v>
      </c>
      <c r="I66" s="20"/>
      <c r="J66" s="13">
        <f t="shared" si="1"/>
        <v>0</v>
      </c>
      <c r="K66" s="20">
        <v>25786.400000000001</v>
      </c>
      <c r="L66" s="20"/>
      <c r="M66" s="56">
        <f t="shared" si="2"/>
        <v>25786.400000000001</v>
      </c>
    </row>
    <row r="67" spans="1:13" s="3" customFormat="1" ht="46.5" x14ac:dyDescent="0.35">
      <c r="A67" s="8"/>
      <c r="B67" s="16"/>
      <c r="C67" s="22" t="s">
        <v>232</v>
      </c>
      <c r="D67" s="23" t="s">
        <v>233</v>
      </c>
      <c r="E67" s="70">
        <v>0</v>
      </c>
      <c r="F67" s="20"/>
      <c r="G67" s="20">
        <f t="shared" si="3"/>
        <v>0</v>
      </c>
      <c r="H67" s="20">
        <v>0</v>
      </c>
      <c r="I67" s="20"/>
      <c r="J67" s="13">
        <f t="shared" si="1"/>
        <v>0</v>
      </c>
      <c r="K67" s="20">
        <v>75614.7</v>
      </c>
      <c r="L67" s="20"/>
      <c r="M67" s="56">
        <f t="shared" si="2"/>
        <v>75614.7</v>
      </c>
    </row>
    <row r="68" spans="1:13" s="3" customFormat="1" ht="32.25" customHeight="1" x14ac:dyDescent="0.35">
      <c r="A68" s="8" t="s">
        <v>163</v>
      </c>
      <c r="B68" s="16">
        <v>734</v>
      </c>
      <c r="C68" s="22" t="s">
        <v>77</v>
      </c>
      <c r="D68" s="23" t="s">
        <v>87</v>
      </c>
      <c r="E68" s="70">
        <v>19116.400000000001</v>
      </c>
      <c r="F68" s="20"/>
      <c r="G68" s="20">
        <f t="shared" si="3"/>
        <v>19116.400000000001</v>
      </c>
      <c r="H68" s="20">
        <v>19116.400000000001</v>
      </c>
      <c r="I68" s="20"/>
      <c r="J68" s="13">
        <f t="shared" si="1"/>
        <v>19116.400000000001</v>
      </c>
      <c r="K68" s="20">
        <v>19116.400000000001</v>
      </c>
      <c r="L68" s="20"/>
      <c r="M68" s="56">
        <f t="shared" si="2"/>
        <v>19116.400000000001</v>
      </c>
    </row>
    <row r="69" spans="1:13" s="3" customFormat="1" ht="52" x14ac:dyDescent="0.35">
      <c r="A69" s="8" t="s">
        <v>163</v>
      </c>
      <c r="B69" s="16">
        <v>734</v>
      </c>
      <c r="C69" s="26" t="s">
        <v>73</v>
      </c>
      <c r="D69" s="23" t="s">
        <v>102</v>
      </c>
      <c r="E69" s="70">
        <v>8408</v>
      </c>
      <c r="F69" s="20"/>
      <c r="G69" s="20">
        <f t="shared" si="3"/>
        <v>8408</v>
      </c>
      <c r="H69" s="20">
        <v>8408</v>
      </c>
      <c r="I69" s="20"/>
      <c r="J69" s="13">
        <f t="shared" si="1"/>
        <v>8408</v>
      </c>
      <c r="K69" s="20">
        <v>8408</v>
      </c>
      <c r="L69" s="20"/>
      <c r="M69" s="56">
        <f t="shared" si="2"/>
        <v>8408</v>
      </c>
    </row>
    <row r="70" spans="1:13" s="3" customFormat="1" ht="62" x14ac:dyDescent="0.35">
      <c r="A70" s="8" t="s">
        <v>165</v>
      </c>
      <c r="B70" s="16">
        <v>738</v>
      </c>
      <c r="C70" s="26" t="s">
        <v>74</v>
      </c>
      <c r="D70" s="23" t="s">
        <v>281</v>
      </c>
      <c r="E70" s="70">
        <v>0</v>
      </c>
      <c r="F70" s="20"/>
      <c r="G70" s="20">
        <f t="shared" si="3"/>
        <v>0</v>
      </c>
      <c r="H70" s="20">
        <v>0</v>
      </c>
      <c r="I70" s="20"/>
      <c r="J70" s="13">
        <f t="shared" si="1"/>
        <v>0</v>
      </c>
      <c r="K70" s="20">
        <v>74277.7</v>
      </c>
      <c r="L70" s="20"/>
      <c r="M70" s="56">
        <f t="shared" si="2"/>
        <v>74277.7</v>
      </c>
    </row>
    <row r="71" spans="1:13" s="3" customFormat="1" ht="31" x14ac:dyDescent="0.35">
      <c r="A71" s="5"/>
      <c r="B71" s="15"/>
      <c r="C71" s="26" t="s">
        <v>120</v>
      </c>
      <c r="D71" s="23" t="s">
        <v>121</v>
      </c>
      <c r="E71" s="70">
        <v>0</v>
      </c>
      <c r="F71" s="20"/>
      <c r="G71" s="20">
        <f t="shared" si="3"/>
        <v>0</v>
      </c>
      <c r="H71" s="20">
        <v>0</v>
      </c>
      <c r="I71" s="20"/>
      <c r="J71" s="13">
        <f t="shared" si="1"/>
        <v>0</v>
      </c>
      <c r="K71" s="20">
        <v>20791.400000000001</v>
      </c>
      <c r="L71" s="20"/>
      <c r="M71" s="56">
        <f t="shared" si="2"/>
        <v>20791.400000000001</v>
      </c>
    </row>
    <row r="72" spans="1:13" s="3" customFormat="1" ht="48" customHeight="1" collapsed="1" x14ac:dyDescent="0.35">
      <c r="A72" s="8" t="s">
        <v>174</v>
      </c>
      <c r="B72" s="16">
        <v>806</v>
      </c>
      <c r="C72" s="26" t="s">
        <v>31</v>
      </c>
      <c r="D72" s="23" t="s">
        <v>99</v>
      </c>
      <c r="E72" s="70">
        <v>3069.2</v>
      </c>
      <c r="F72" s="20"/>
      <c r="G72" s="20">
        <f t="shared" si="3"/>
        <v>3069.2</v>
      </c>
      <c r="H72" s="20">
        <v>3064.6</v>
      </c>
      <c r="I72" s="20"/>
      <c r="J72" s="13">
        <f t="shared" si="1"/>
        <v>3064.6</v>
      </c>
      <c r="K72" s="20">
        <v>0</v>
      </c>
      <c r="L72" s="20"/>
      <c r="M72" s="56">
        <f t="shared" si="2"/>
        <v>0</v>
      </c>
    </row>
    <row r="73" spans="1:13" s="3" customFormat="1" ht="62" x14ac:dyDescent="0.35">
      <c r="A73" s="5"/>
      <c r="B73" s="15"/>
      <c r="C73" s="26" t="s">
        <v>100</v>
      </c>
      <c r="D73" s="23" t="s">
        <v>101</v>
      </c>
      <c r="E73" s="70">
        <v>4367.1000000000004</v>
      </c>
      <c r="F73" s="20"/>
      <c r="G73" s="20">
        <f t="shared" si="3"/>
        <v>4367.1000000000004</v>
      </c>
      <c r="H73" s="20">
        <v>4664.8999999999996</v>
      </c>
      <c r="I73" s="20"/>
      <c r="J73" s="13">
        <f t="shared" si="1"/>
        <v>4664.8999999999996</v>
      </c>
      <c r="K73" s="20">
        <v>5441.5</v>
      </c>
      <c r="L73" s="20"/>
      <c r="M73" s="56">
        <f t="shared" si="2"/>
        <v>5441.5</v>
      </c>
    </row>
    <row r="74" spans="1:13" s="3" customFormat="1" ht="62" x14ac:dyDescent="0.35">
      <c r="A74" s="5"/>
      <c r="B74" s="15"/>
      <c r="C74" s="26" t="s">
        <v>70</v>
      </c>
      <c r="D74" s="23" t="s">
        <v>110</v>
      </c>
      <c r="E74" s="70">
        <v>97312.2</v>
      </c>
      <c r="F74" s="20"/>
      <c r="G74" s="20">
        <f t="shared" si="3"/>
        <v>97312.2</v>
      </c>
      <c r="H74" s="20">
        <v>159413.5</v>
      </c>
      <c r="I74" s="20"/>
      <c r="J74" s="13">
        <f t="shared" si="1"/>
        <v>159413.5</v>
      </c>
      <c r="K74" s="20">
        <v>249420.5</v>
      </c>
      <c r="L74" s="20"/>
      <c r="M74" s="56">
        <f t="shared" si="2"/>
        <v>249420.5</v>
      </c>
    </row>
    <row r="75" spans="1:13" s="3" customFormat="1" ht="65" outlineLevel="1" collapsed="1" x14ac:dyDescent="0.35">
      <c r="A75" s="8" t="s">
        <v>175</v>
      </c>
      <c r="B75" s="16">
        <v>808</v>
      </c>
      <c r="C75" s="30"/>
      <c r="D75" s="31"/>
      <c r="E75" s="70">
        <v>0</v>
      </c>
      <c r="F75" s="20"/>
      <c r="G75" s="20">
        <f t="shared" si="3"/>
        <v>0</v>
      </c>
      <c r="H75" s="20">
        <v>0</v>
      </c>
      <c r="I75" s="20"/>
      <c r="J75" s="13">
        <f t="shared" ref="J75:J137" si="4">H75+I75</f>
        <v>0</v>
      </c>
      <c r="K75" s="20">
        <v>0</v>
      </c>
      <c r="L75" s="20"/>
      <c r="M75" s="56">
        <f t="shared" ref="M75:M137" si="5">K75+L75</f>
        <v>0</v>
      </c>
    </row>
    <row r="76" spans="1:13" s="3" customFormat="1" ht="15.5" outlineLevel="1" x14ac:dyDescent="0.35">
      <c r="A76" s="5"/>
      <c r="B76" s="15"/>
      <c r="C76" s="30"/>
      <c r="D76" s="31"/>
      <c r="E76" s="70">
        <v>0</v>
      </c>
      <c r="F76" s="20"/>
      <c r="G76" s="20">
        <f t="shared" ref="G76:G138" si="6">E76+F76</f>
        <v>0</v>
      </c>
      <c r="H76" s="20">
        <v>0</v>
      </c>
      <c r="I76" s="20"/>
      <c r="J76" s="13">
        <f t="shared" si="4"/>
        <v>0</v>
      </c>
      <c r="K76" s="20">
        <v>0</v>
      </c>
      <c r="L76" s="20"/>
      <c r="M76" s="56">
        <f t="shared" si="5"/>
        <v>0</v>
      </c>
    </row>
    <row r="77" spans="1:13" s="3" customFormat="1" ht="15.5" outlineLevel="1" collapsed="1" x14ac:dyDescent="0.35">
      <c r="A77" s="5"/>
      <c r="B77" s="15"/>
      <c r="C77" s="30"/>
      <c r="D77" s="31"/>
      <c r="E77" s="70">
        <v>0</v>
      </c>
      <c r="F77" s="20"/>
      <c r="G77" s="20">
        <f t="shared" si="6"/>
        <v>0</v>
      </c>
      <c r="H77" s="20">
        <v>0</v>
      </c>
      <c r="I77" s="20"/>
      <c r="J77" s="13">
        <f t="shared" si="4"/>
        <v>0</v>
      </c>
      <c r="K77" s="20">
        <v>0</v>
      </c>
      <c r="L77" s="20"/>
      <c r="M77" s="56">
        <f t="shared" si="5"/>
        <v>0</v>
      </c>
    </row>
    <row r="78" spans="1:13" s="3" customFormat="1" ht="65.5" x14ac:dyDescent="0.35">
      <c r="A78" s="9" t="s">
        <v>181</v>
      </c>
      <c r="B78" s="15">
        <v>813</v>
      </c>
      <c r="C78" s="26" t="s">
        <v>26</v>
      </c>
      <c r="D78" s="23" t="s">
        <v>282</v>
      </c>
      <c r="E78" s="70">
        <v>831427.4</v>
      </c>
      <c r="F78" s="20"/>
      <c r="G78" s="20">
        <f t="shared" si="6"/>
        <v>831427.4</v>
      </c>
      <c r="H78" s="20">
        <v>0</v>
      </c>
      <c r="I78" s="20"/>
      <c r="J78" s="13">
        <f t="shared" si="4"/>
        <v>0</v>
      </c>
      <c r="K78" s="20">
        <v>0</v>
      </c>
      <c r="L78" s="20"/>
      <c r="M78" s="56">
        <f t="shared" si="5"/>
        <v>0</v>
      </c>
    </row>
    <row r="79" spans="1:13" s="3" customFormat="1" ht="51.75" customHeight="1" x14ac:dyDescent="0.35">
      <c r="A79" s="8" t="s">
        <v>176</v>
      </c>
      <c r="B79" s="16">
        <v>809</v>
      </c>
      <c r="C79" s="26" t="s">
        <v>79</v>
      </c>
      <c r="D79" s="23" t="s">
        <v>80</v>
      </c>
      <c r="E79" s="70">
        <v>72155</v>
      </c>
      <c r="F79" s="20"/>
      <c r="G79" s="20">
        <f t="shared" si="6"/>
        <v>72155</v>
      </c>
      <c r="H79" s="20">
        <v>87586.9</v>
      </c>
      <c r="I79" s="20"/>
      <c r="J79" s="13">
        <f t="shared" si="4"/>
        <v>87586.9</v>
      </c>
      <c r="K79" s="20">
        <v>55869.5</v>
      </c>
      <c r="L79" s="20"/>
      <c r="M79" s="56">
        <f t="shared" si="5"/>
        <v>55869.5</v>
      </c>
    </row>
    <row r="80" spans="1:13" s="3" customFormat="1" ht="52" outlineLevel="1" x14ac:dyDescent="0.35">
      <c r="A80" s="8" t="s">
        <v>165</v>
      </c>
      <c r="B80" s="15">
        <v>738</v>
      </c>
      <c r="C80" s="26" t="s">
        <v>133</v>
      </c>
      <c r="D80" s="23" t="s">
        <v>134</v>
      </c>
      <c r="E80" s="70">
        <v>0</v>
      </c>
      <c r="F80" s="20"/>
      <c r="G80" s="20">
        <f t="shared" si="6"/>
        <v>0</v>
      </c>
      <c r="H80" s="20">
        <v>0</v>
      </c>
      <c r="I80" s="20"/>
      <c r="J80" s="13">
        <f t="shared" si="4"/>
        <v>0</v>
      </c>
      <c r="K80" s="20">
        <v>0</v>
      </c>
      <c r="L80" s="20"/>
      <c r="M80" s="56">
        <f t="shared" si="5"/>
        <v>0</v>
      </c>
    </row>
    <row r="81" spans="1:13" s="3" customFormat="1" ht="52.5" outlineLevel="1" x14ac:dyDescent="0.35">
      <c r="A81" s="9" t="s">
        <v>178</v>
      </c>
      <c r="B81" s="15">
        <v>780</v>
      </c>
      <c r="C81" s="30"/>
      <c r="D81" s="31"/>
      <c r="E81" s="70">
        <v>0</v>
      </c>
      <c r="F81" s="20"/>
      <c r="G81" s="20">
        <f t="shared" si="6"/>
        <v>0</v>
      </c>
      <c r="H81" s="20">
        <v>0</v>
      </c>
      <c r="I81" s="20"/>
      <c r="J81" s="13">
        <f t="shared" si="4"/>
        <v>0</v>
      </c>
      <c r="K81" s="20">
        <v>0</v>
      </c>
      <c r="L81" s="20"/>
      <c r="M81" s="56">
        <f t="shared" si="5"/>
        <v>0</v>
      </c>
    </row>
    <row r="82" spans="1:13" s="3" customFormat="1" ht="15.5" outlineLevel="1" x14ac:dyDescent="0.35">
      <c r="A82" s="5"/>
      <c r="B82" s="15"/>
      <c r="C82" s="30"/>
      <c r="D82" s="31"/>
      <c r="E82" s="70">
        <v>0</v>
      </c>
      <c r="F82" s="20"/>
      <c r="G82" s="20">
        <f t="shared" si="6"/>
        <v>0</v>
      </c>
      <c r="H82" s="20">
        <v>0</v>
      </c>
      <c r="I82" s="20"/>
      <c r="J82" s="13">
        <f t="shared" si="4"/>
        <v>0</v>
      </c>
      <c r="K82" s="20">
        <v>0</v>
      </c>
      <c r="L82" s="20"/>
      <c r="M82" s="56">
        <f t="shared" si="5"/>
        <v>0</v>
      </c>
    </row>
    <row r="83" spans="1:13" s="3" customFormat="1" ht="65" outlineLevel="1" collapsed="1" x14ac:dyDescent="0.35">
      <c r="A83" s="8" t="s">
        <v>175</v>
      </c>
      <c r="B83" s="15">
        <v>808</v>
      </c>
      <c r="C83" s="30"/>
      <c r="D83" s="31"/>
      <c r="E83" s="70">
        <v>0</v>
      </c>
      <c r="F83" s="20"/>
      <c r="G83" s="20">
        <f t="shared" si="6"/>
        <v>0</v>
      </c>
      <c r="H83" s="20">
        <v>0</v>
      </c>
      <c r="I83" s="20"/>
      <c r="J83" s="13">
        <f t="shared" si="4"/>
        <v>0</v>
      </c>
      <c r="K83" s="20">
        <v>0</v>
      </c>
      <c r="L83" s="20"/>
      <c r="M83" s="56">
        <f t="shared" si="5"/>
        <v>0</v>
      </c>
    </row>
    <row r="84" spans="1:13" s="3" customFormat="1" ht="93" x14ac:dyDescent="0.35">
      <c r="A84" s="5"/>
      <c r="B84" s="15"/>
      <c r="C84" s="26" t="s">
        <v>123</v>
      </c>
      <c r="D84" s="23" t="s">
        <v>283</v>
      </c>
      <c r="E84" s="70">
        <v>12220</v>
      </c>
      <c r="F84" s="20"/>
      <c r="G84" s="20">
        <f t="shared" si="6"/>
        <v>12220</v>
      </c>
      <c r="H84" s="20">
        <v>0</v>
      </c>
      <c r="I84" s="20"/>
      <c r="J84" s="13">
        <f t="shared" si="4"/>
        <v>0</v>
      </c>
      <c r="K84" s="20">
        <v>0</v>
      </c>
      <c r="L84" s="20"/>
      <c r="M84" s="56">
        <f t="shared" si="5"/>
        <v>0</v>
      </c>
    </row>
    <row r="85" spans="1:13" s="3" customFormat="1" ht="46.5" x14ac:dyDescent="0.35">
      <c r="A85" s="5"/>
      <c r="B85" s="16"/>
      <c r="C85" s="26" t="s">
        <v>150</v>
      </c>
      <c r="D85" s="23" t="s">
        <v>237</v>
      </c>
      <c r="E85" s="70">
        <v>26258</v>
      </c>
      <c r="F85" s="20"/>
      <c r="G85" s="20">
        <f t="shared" si="6"/>
        <v>26258</v>
      </c>
      <c r="H85" s="20">
        <v>29666.7</v>
      </c>
      <c r="I85" s="20"/>
      <c r="J85" s="13">
        <f t="shared" si="4"/>
        <v>29666.7</v>
      </c>
      <c r="K85" s="20">
        <v>29645.800000000003</v>
      </c>
      <c r="L85" s="20"/>
      <c r="M85" s="56">
        <f t="shared" si="5"/>
        <v>29645.800000000003</v>
      </c>
    </row>
    <row r="86" spans="1:13" s="3" customFormat="1" ht="36" customHeight="1" collapsed="1" x14ac:dyDescent="0.35">
      <c r="A86" s="9" t="s">
        <v>179</v>
      </c>
      <c r="B86" s="16">
        <v>773</v>
      </c>
      <c r="C86" s="26" t="s">
        <v>154</v>
      </c>
      <c r="D86" s="23" t="s">
        <v>155</v>
      </c>
      <c r="E86" s="70">
        <v>0</v>
      </c>
      <c r="F86" s="20"/>
      <c r="G86" s="20">
        <f t="shared" si="6"/>
        <v>0</v>
      </c>
      <c r="H86" s="20">
        <v>24750</v>
      </c>
      <c r="I86" s="20"/>
      <c r="J86" s="13">
        <f t="shared" si="4"/>
        <v>24750</v>
      </c>
      <c r="K86" s="20">
        <v>24750</v>
      </c>
      <c r="L86" s="20"/>
      <c r="M86" s="56">
        <f t="shared" si="5"/>
        <v>24750</v>
      </c>
    </row>
    <row r="87" spans="1:13" s="3" customFormat="1" ht="52" outlineLevel="1" x14ac:dyDescent="0.35">
      <c r="A87" s="8" t="s">
        <v>171</v>
      </c>
      <c r="B87" s="16">
        <v>773</v>
      </c>
      <c r="C87" s="26"/>
      <c r="D87" s="31"/>
      <c r="E87" s="70">
        <v>0</v>
      </c>
      <c r="F87" s="20"/>
      <c r="G87" s="20">
        <f t="shared" si="6"/>
        <v>0</v>
      </c>
      <c r="H87" s="20">
        <v>0</v>
      </c>
      <c r="I87" s="20"/>
      <c r="J87" s="13">
        <f t="shared" si="4"/>
        <v>0</v>
      </c>
      <c r="K87" s="20">
        <v>0</v>
      </c>
      <c r="L87" s="20"/>
      <c r="M87" s="56">
        <f t="shared" si="5"/>
        <v>0</v>
      </c>
    </row>
    <row r="88" spans="1:13" s="3" customFormat="1" ht="78" x14ac:dyDescent="0.35">
      <c r="A88" s="8" t="s">
        <v>164</v>
      </c>
      <c r="B88" s="16">
        <v>735</v>
      </c>
      <c r="C88" s="26" t="s">
        <v>122</v>
      </c>
      <c r="D88" s="23" t="s">
        <v>153</v>
      </c>
      <c r="E88" s="70">
        <v>7336.6</v>
      </c>
      <c r="F88" s="20"/>
      <c r="G88" s="20">
        <f t="shared" si="6"/>
        <v>7336.6</v>
      </c>
      <c r="H88" s="20">
        <v>8992.2000000000007</v>
      </c>
      <c r="I88" s="20"/>
      <c r="J88" s="13">
        <f t="shared" si="4"/>
        <v>8992.2000000000007</v>
      </c>
      <c r="K88" s="20">
        <v>11871.1</v>
      </c>
      <c r="L88" s="20"/>
      <c r="M88" s="56">
        <f t="shared" si="5"/>
        <v>11871.1</v>
      </c>
    </row>
    <row r="89" spans="1:13" s="3" customFormat="1" ht="46.5" x14ac:dyDescent="0.35">
      <c r="A89" s="5"/>
      <c r="B89" s="16"/>
      <c r="C89" s="26" t="s">
        <v>148</v>
      </c>
      <c r="D89" s="23" t="s">
        <v>149</v>
      </c>
      <c r="E89" s="70">
        <v>2599879.9</v>
      </c>
      <c r="F89" s="20"/>
      <c r="G89" s="20">
        <f t="shared" si="6"/>
        <v>2599879.9</v>
      </c>
      <c r="H89" s="20">
        <v>2682050.9</v>
      </c>
      <c r="I89" s="20"/>
      <c r="J89" s="13">
        <f t="shared" si="4"/>
        <v>2682050.9</v>
      </c>
      <c r="K89" s="20">
        <v>2889490.1</v>
      </c>
      <c r="L89" s="20"/>
      <c r="M89" s="56">
        <f t="shared" si="5"/>
        <v>2889490.1</v>
      </c>
    </row>
    <row r="90" spans="1:13" s="3" customFormat="1" ht="77.5" x14ac:dyDescent="0.35">
      <c r="A90" s="5"/>
      <c r="B90" s="16"/>
      <c r="C90" s="26" t="s">
        <v>234</v>
      </c>
      <c r="D90" s="23" t="s">
        <v>284</v>
      </c>
      <c r="E90" s="70">
        <v>410604.1</v>
      </c>
      <c r="F90" s="20"/>
      <c r="G90" s="20">
        <f t="shared" si="6"/>
        <v>410604.1</v>
      </c>
      <c r="H90" s="20">
        <v>393872.9</v>
      </c>
      <c r="I90" s="20"/>
      <c r="J90" s="13">
        <f t="shared" si="4"/>
        <v>393872.9</v>
      </c>
      <c r="K90" s="20">
        <v>404934.40000000002</v>
      </c>
      <c r="L90" s="20"/>
      <c r="M90" s="56">
        <f t="shared" si="5"/>
        <v>404934.40000000002</v>
      </c>
    </row>
    <row r="91" spans="1:13" s="3" customFormat="1" ht="62" x14ac:dyDescent="0.35">
      <c r="A91" s="5"/>
      <c r="B91" s="16"/>
      <c r="C91" s="26" t="s">
        <v>258</v>
      </c>
      <c r="D91" s="23" t="s">
        <v>259</v>
      </c>
      <c r="E91" s="70">
        <v>109939.1</v>
      </c>
      <c r="F91" s="20"/>
      <c r="G91" s="20">
        <f t="shared" si="6"/>
        <v>109939.1</v>
      </c>
      <c r="H91" s="20">
        <v>0</v>
      </c>
      <c r="I91" s="20"/>
      <c r="J91" s="13">
        <f t="shared" si="4"/>
        <v>0</v>
      </c>
      <c r="K91" s="20">
        <v>0</v>
      </c>
      <c r="L91" s="20"/>
      <c r="M91" s="56">
        <f t="shared" si="5"/>
        <v>0</v>
      </c>
    </row>
    <row r="92" spans="1:13" s="3" customFormat="1" ht="31" x14ac:dyDescent="0.35">
      <c r="A92" s="5"/>
      <c r="B92" s="16"/>
      <c r="C92" s="26" t="s">
        <v>244</v>
      </c>
      <c r="D92" s="23" t="s">
        <v>245</v>
      </c>
      <c r="E92" s="70">
        <v>4299.1000000000004</v>
      </c>
      <c r="F92" s="20"/>
      <c r="G92" s="20">
        <f t="shared" si="6"/>
        <v>4299.1000000000004</v>
      </c>
      <c r="H92" s="20">
        <v>4487.2</v>
      </c>
      <c r="I92" s="20"/>
      <c r="J92" s="13">
        <f t="shared" si="4"/>
        <v>4487.2</v>
      </c>
      <c r="K92" s="20">
        <v>4582.3</v>
      </c>
      <c r="L92" s="20"/>
      <c r="M92" s="56">
        <f t="shared" si="5"/>
        <v>4582.3</v>
      </c>
    </row>
    <row r="93" spans="1:13" s="3" customFormat="1" ht="31" x14ac:dyDescent="0.35">
      <c r="A93" s="5"/>
      <c r="B93" s="16"/>
      <c r="C93" s="26" t="s">
        <v>240</v>
      </c>
      <c r="D93" s="23" t="s">
        <v>241</v>
      </c>
      <c r="E93" s="70">
        <v>9400</v>
      </c>
      <c r="F93" s="20"/>
      <c r="G93" s="20">
        <f t="shared" si="6"/>
        <v>9400</v>
      </c>
      <c r="H93" s="20">
        <v>14100</v>
      </c>
      <c r="I93" s="20"/>
      <c r="J93" s="13">
        <f t="shared" si="4"/>
        <v>14100</v>
      </c>
      <c r="K93" s="20">
        <v>22560</v>
      </c>
      <c r="L93" s="20"/>
      <c r="M93" s="56">
        <f t="shared" si="5"/>
        <v>22560</v>
      </c>
    </row>
    <row r="94" spans="1:13" ht="42.5" x14ac:dyDescent="0.35">
      <c r="A94" s="34"/>
      <c r="B94" s="17"/>
      <c r="C94" s="26" t="s">
        <v>242</v>
      </c>
      <c r="D94" s="68" t="s">
        <v>243</v>
      </c>
      <c r="E94" s="70">
        <v>0</v>
      </c>
      <c r="F94" s="20"/>
      <c r="G94" s="20">
        <f t="shared" si="6"/>
        <v>0</v>
      </c>
      <c r="H94" s="20">
        <v>0</v>
      </c>
      <c r="I94" s="20"/>
      <c r="J94" s="13">
        <f t="shared" si="4"/>
        <v>0</v>
      </c>
      <c r="K94" s="20">
        <v>148955.20000000001</v>
      </c>
      <c r="L94" s="20"/>
      <c r="M94" s="56">
        <f t="shared" si="5"/>
        <v>148955.20000000001</v>
      </c>
    </row>
    <row r="95" spans="1:13" ht="56.5" x14ac:dyDescent="0.35">
      <c r="A95" s="35"/>
      <c r="B95" s="17"/>
      <c r="C95" s="26" t="s">
        <v>247</v>
      </c>
      <c r="D95" s="68" t="s">
        <v>248</v>
      </c>
      <c r="E95" s="70">
        <v>61587.4</v>
      </c>
      <c r="F95" s="20"/>
      <c r="G95" s="20">
        <f t="shared" si="6"/>
        <v>61587.4</v>
      </c>
      <c r="H95" s="20">
        <v>63182.2</v>
      </c>
      <c r="I95" s="20"/>
      <c r="J95" s="13">
        <f t="shared" si="4"/>
        <v>63182.2</v>
      </c>
      <c r="K95" s="20">
        <v>68113.5</v>
      </c>
      <c r="L95" s="20"/>
      <c r="M95" s="56">
        <f t="shared" si="5"/>
        <v>68113.5</v>
      </c>
    </row>
    <row r="96" spans="1:13" s="3" customFormat="1" ht="46.5" x14ac:dyDescent="0.35">
      <c r="A96" s="5"/>
      <c r="B96" s="16"/>
      <c r="C96" s="26" t="s">
        <v>238</v>
      </c>
      <c r="D96" s="23" t="s">
        <v>285</v>
      </c>
      <c r="E96" s="70">
        <v>362634.1</v>
      </c>
      <c r="F96" s="20"/>
      <c r="G96" s="20">
        <f t="shared" si="6"/>
        <v>362634.1</v>
      </c>
      <c r="H96" s="20">
        <v>362634.1</v>
      </c>
      <c r="I96" s="20"/>
      <c r="J96" s="13">
        <f t="shared" si="4"/>
        <v>362634.1</v>
      </c>
      <c r="K96" s="20">
        <v>362634.1</v>
      </c>
      <c r="L96" s="20"/>
      <c r="M96" s="56">
        <f t="shared" si="5"/>
        <v>362634.1</v>
      </c>
    </row>
    <row r="97" spans="1:13" s="3" customFormat="1" ht="46.5" x14ac:dyDescent="0.35">
      <c r="A97" s="5"/>
      <c r="B97" s="16"/>
      <c r="C97" s="22" t="s">
        <v>254</v>
      </c>
      <c r="D97" s="23" t="s">
        <v>255</v>
      </c>
      <c r="E97" s="70">
        <v>120583.5</v>
      </c>
      <c r="F97" s="20"/>
      <c r="G97" s="20">
        <f t="shared" si="6"/>
        <v>120583.5</v>
      </c>
      <c r="H97" s="20">
        <v>118048</v>
      </c>
      <c r="I97" s="20"/>
      <c r="J97" s="13">
        <f t="shared" si="4"/>
        <v>118048</v>
      </c>
      <c r="K97" s="20">
        <v>0</v>
      </c>
      <c r="L97" s="20"/>
      <c r="M97" s="56">
        <f t="shared" si="5"/>
        <v>0</v>
      </c>
    </row>
    <row r="98" spans="1:13" s="3" customFormat="1" ht="15.5" outlineLevel="1" x14ac:dyDescent="0.35">
      <c r="A98" s="5"/>
      <c r="B98" s="16"/>
      <c r="C98" s="30"/>
      <c r="D98" s="31"/>
      <c r="E98" s="70">
        <v>0</v>
      </c>
      <c r="F98" s="20"/>
      <c r="G98" s="20">
        <f t="shared" si="6"/>
        <v>0</v>
      </c>
      <c r="H98" s="20">
        <v>0</v>
      </c>
      <c r="I98" s="20"/>
      <c r="J98" s="13">
        <f t="shared" si="4"/>
        <v>0</v>
      </c>
      <c r="K98" s="20">
        <v>0</v>
      </c>
      <c r="L98" s="20"/>
      <c r="M98" s="56">
        <f t="shared" si="5"/>
        <v>0</v>
      </c>
    </row>
    <row r="99" spans="1:13" s="3" customFormat="1" ht="62" x14ac:dyDescent="0.35">
      <c r="A99" s="14"/>
      <c r="B99" s="16"/>
      <c r="C99" s="22" t="s">
        <v>256</v>
      </c>
      <c r="D99" s="23" t="s">
        <v>257</v>
      </c>
      <c r="E99" s="70">
        <v>266928.7</v>
      </c>
      <c r="F99" s="20"/>
      <c r="G99" s="20">
        <f t="shared" si="6"/>
        <v>266928.7</v>
      </c>
      <c r="H99" s="20">
        <v>544460</v>
      </c>
      <c r="I99" s="20"/>
      <c r="J99" s="13">
        <f t="shared" si="4"/>
        <v>544460</v>
      </c>
      <c r="K99" s="20">
        <v>796481.9</v>
      </c>
      <c r="L99" s="20"/>
      <c r="M99" s="56">
        <f t="shared" si="5"/>
        <v>796481.9</v>
      </c>
    </row>
    <row r="100" spans="1:13" s="3" customFormat="1" ht="77.5" x14ac:dyDescent="0.35">
      <c r="A100" s="8" t="s">
        <v>163</v>
      </c>
      <c r="B100" s="16">
        <v>734</v>
      </c>
      <c r="C100" s="22" t="s">
        <v>40</v>
      </c>
      <c r="D100" s="23" t="s">
        <v>17</v>
      </c>
      <c r="E100" s="70">
        <v>11399.7</v>
      </c>
      <c r="F100" s="20"/>
      <c r="G100" s="20">
        <f t="shared" si="6"/>
        <v>11399.7</v>
      </c>
      <c r="H100" s="20">
        <v>11399.7</v>
      </c>
      <c r="I100" s="20"/>
      <c r="J100" s="13">
        <f t="shared" si="4"/>
        <v>11399.7</v>
      </c>
      <c r="K100" s="20">
        <v>11399.7</v>
      </c>
      <c r="L100" s="20"/>
      <c r="M100" s="56">
        <f t="shared" si="5"/>
        <v>11399.7</v>
      </c>
    </row>
    <row r="101" spans="1:13" s="3" customFormat="1" ht="62" x14ac:dyDescent="0.35">
      <c r="A101" s="8"/>
      <c r="B101" s="16"/>
      <c r="C101" s="22" t="s">
        <v>224</v>
      </c>
      <c r="D101" s="23" t="s">
        <v>225</v>
      </c>
      <c r="E101" s="70">
        <v>196765.9</v>
      </c>
      <c r="F101" s="20"/>
      <c r="G101" s="20">
        <f t="shared" si="6"/>
        <v>196765.9</v>
      </c>
      <c r="H101" s="20">
        <v>190652.7</v>
      </c>
      <c r="I101" s="20"/>
      <c r="J101" s="13">
        <f t="shared" si="4"/>
        <v>190652.7</v>
      </c>
      <c r="K101" s="20">
        <v>193253.3</v>
      </c>
      <c r="L101" s="20"/>
      <c r="M101" s="56">
        <f t="shared" si="5"/>
        <v>193253.3</v>
      </c>
    </row>
    <row r="102" spans="1:13" s="3" customFormat="1" ht="15.5" outlineLevel="1" x14ac:dyDescent="0.35">
      <c r="A102" s="5"/>
      <c r="B102" s="16"/>
      <c r="C102" s="30"/>
      <c r="D102" s="31"/>
      <c r="E102" s="70">
        <v>0</v>
      </c>
      <c r="F102" s="20"/>
      <c r="G102" s="20">
        <f t="shared" si="6"/>
        <v>0</v>
      </c>
      <c r="H102" s="20">
        <v>0</v>
      </c>
      <c r="I102" s="20"/>
      <c r="J102" s="13">
        <f t="shared" si="4"/>
        <v>0</v>
      </c>
      <c r="K102" s="20">
        <v>0</v>
      </c>
      <c r="L102" s="20"/>
      <c r="M102" s="56">
        <f t="shared" si="5"/>
        <v>0</v>
      </c>
    </row>
    <row r="103" spans="1:13" s="3" customFormat="1" ht="52.5" outlineLevel="1" collapsed="1" x14ac:dyDescent="0.35">
      <c r="A103" s="9" t="s">
        <v>180</v>
      </c>
      <c r="B103" s="16">
        <v>807</v>
      </c>
      <c r="C103" s="30"/>
      <c r="D103" s="31"/>
      <c r="E103" s="70">
        <v>0</v>
      </c>
      <c r="F103" s="20"/>
      <c r="G103" s="20">
        <f t="shared" si="6"/>
        <v>0</v>
      </c>
      <c r="H103" s="20">
        <v>0</v>
      </c>
      <c r="I103" s="20"/>
      <c r="J103" s="13">
        <f t="shared" si="4"/>
        <v>0</v>
      </c>
      <c r="K103" s="20">
        <v>0</v>
      </c>
      <c r="L103" s="20"/>
      <c r="M103" s="56">
        <f t="shared" si="5"/>
        <v>0</v>
      </c>
    </row>
    <row r="104" spans="1:13" s="3" customFormat="1" ht="15.5" outlineLevel="1" x14ac:dyDescent="0.35">
      <c r="A104" s="9"/>
      <c r="B104" s="16"/>
      <c r="C104" s="30"/>
      <c r="D104" s="31"/>
      <c r="E104" s="70">
        <v>0</v>
      </c>
      <c r="F104" s="20"/>
      <c r="G104" s="20">
        <f t="shared" si="6"/>
        <v>0</v>
      </c>
      <c r="H104" s="20">
        <v>0</v>
      </c>
      <c r="I104" s="20"/>
      <c r="J104" s="13">
        <f t="shared" si="4"/>
        <v>0</v>
      </c>
      <c r="K104" s="20">
        <v>0</v>
      </c>
      <c r="L104" s="20"/>
      <c r="M104" s="56">
        <f t="shared" si="5"/>
        <v>0</v>
      </c>
    </row>
    <row r="105" spans="1:13" s="3" customFormat="1" ht="15.5" outlineLevel="1" x14ac:dyDescent="0.35">
      <c r="A105" s="5"/>
      <c r="B105" s="16"/>
      <c r="C105" s="30"/>
      <c r="D105" s="31"/>
      <c r="E105" s="70">
        <v>0</v>
      </c>
      <c r="F105" s="20"/>
      <c r="G105" s="20">
        <f t="shared" si="6"/>
        <v>0</v>
      </c>
      <c r="H105" s="20">
        <v>0</v>
      </c>
      <c r="I105" s="20"/>
      <c r="J105" s="13">
        <f t="shared" si="4"/>
        <v>0</v>
      </c>
      <c r="K105" s="20">
        <v>0</v>
      </c>
      <c r="L105" s="20"/>
      <c r="M105" s="56">
        <f t="shared" si="5"/>
        <v>0</v>
      </c>
    </row>
    <row r="106" spans="1:13" s="3" customFormat="1" ht="15.5" outlineLevel="1" x14ac:dyDescent="0.35">
      <c r="A106" s="5"/>
      <c r="B106" s="16"/>
      <c r="C106" s="30"/>
      <c r="D106" s="31"/>
      <c r="E106" s="70">
        <v>0</v>
      </c>
      <c r="F106" s="20"/>
      <c r="G106" s="20">
        <f t="shared" si="6"/>
        <v>0</v>
      </c>
      <c r="H106" s="20">
        <v>0</v>
      </c>
      <c r="I106" s="20"/>
      <c r="J106" s="13">
        <f t="shared" si="4"/>
        <v>0</v>
      </c>
      <c r="K106" s="20">
        <v>0</v>
      </c>
      <c r="L106" s="20"/>
      <c r="M106" s="56">
        <f t="shared" si="5"/>
        <v>0</v>
      </c>
    </row>
    <row r="107" spans="1:13" s="3" customFormat="1" ht="52" outlineLevel="1" collapsed="1" x14ac:dyDescent="0.35">
      <c r="A107" s="8" t="s">
        <v>171</v>
      </c>
      <c r="B107" s="16">
        <v>773</v>
      </c>
      <c r="C107" s="30"/>
      <c r="D107" s="31"/>
      <c r="E107" s="70">
        <v>0</v>
      </c>
      <c r="F107" s="20"/>
      <c r="G107" s="20">
        <f t="shared" si="6"/>
        <v>0</v>
      </c>
      <c r="H107" s="20">
        <v>0</v>
      </c>
      <c r="I107" s="20"/>
      <c r="J107" s="13">
        <f t="shared" si="4"/>
        <v>0</v>
      </c>
      <c r="K107" s="20">
        <v>0</v>
      </c>
      <c r="L107" s="20"/>
      <c r="M107" s="56">
        <f t="shared" si="5"/>
        <v>0</v>
      </c>
    </row>
    <row r="108" spans="1:13" s="3" customFormat="1" ht="68.25" customHeight="1" x14ac:dyDescent="0.35">
      <c r="A108" s="8" t="s">
        <v>176</v>
      </c>
      <c r="B108" s="16">
        <v>809</v>
      </c>
      <c r="C108" s="22" t="s">
        <v>41</v>
      </c>
      <c r="D108" s="23" t="s">
        <v>19</v>
      </c>
      <c r="E108" s="70">
        <v>428.9</v>
      </c>
      <c r="F108" s="20"/>
      <c r="G108" s="20">
        <f t="shared" si="6"/>
        <v>428.9</v>
      </c>
      <c r="H108" s="20">
        <v>422.8</v>
      </c>
      <c r="I108" s="20"/>
      <c r="J108" s="13">
        <f t="shared" si="4"/>
        <v>422.8</v>
      </c>
      <c r="K108" s="20">
        <v>421.7</v>
      </c>
      <c r="L108" s="20"/>
      <c r="M108" s="56">
        <f t="shared" si="5"/>
        <v>421.7</v>
      </c>
    </row>
    <row r="109" spans="1:13" s="3" customFormat="1" ht="66.75" customHeight="1" x14ac:dyDescent="0.35">
      <c r="A109" s="8" t="s">
        <v>173</v>
      </c>
      <c r="B109" s="16">
        <v>801</v>
      </c>
      <c r="C109" s="22" t="s">
        <v>42</v>
      </c>
      <c r="D109" s="23" t="s">
        <v>29</v>
      </c>
      <c r="E109" s="70">
        <v>4692.3999999999996</v>
      </c>
      <c r="F109" s="20"/>
      <c r="G109" s="20">
        <f t="shared" si="6"/>
        <v>4692.3999999999996</v>
      </c>
      <c r="H109" s="20">
        <v>4692.3999999999996</v>
      </c>
      <c r="I109" s="20"/>
      <c r="J109" s="13">
        <f t="shared" si="4"/>
        <v>4692.3999999999996</v>
      </c>
      <c r="K109" s="20">
        <v>4692.3999999999996</v>
      </c>
      <c r="L109" s="20"/>
      <c r="M109" s="56">
        <f t="shared" si="5"/>
        <v>4692.3999999999996</v>
      </c>
    </row>
    <row r="110" spans="1:13" s="3" customFormat="1" ht="15.5" outlineLevel="1" x14ac:dyDescent="0.35">
      <c r="A110" s="5"/>
      <c r="B110" s="16"/>
      <c r="C110" s="30"/>
      <c r="D110" s="31"/>
      <c r="E110" s="70">
        <v>0</v>
      </c>
      <c r="F110" s="20"/>
      <c r="G110" s="20">
        <f t="shared" si="6"/>
        <v>0</v>
      </c>
      <c r="H110" s="20">
        <v>0</v>
      </c>
      <c r="I110" s="20"/>
      <c r="J110" s="13">
        <f t="shared" si="4"/>
        <v>0</v>
      </c>
      <c r="K110" s="20">
        <v>0</v>
      </c>
      <c r="L110" s="20"/>
      <c r="M110" s="56">
        <f t="shared" si="5"/>
        <v>0</v>
      </c>
    </row>
    <row r="111" spans="1:13" s="3" customFormat="1" ht="50.25" customHeight="1" x14ac:dyDescent="0.35">
      <c r="A111" s="8" t="s">
        <v>167</v>
      </c>
      <c r="B111" s="16">
        <v>743</v>
      </c>
      <c r="C111" s="22" t="s">
        <v>126</v>
      </c>
      <c r="D111" s="23" t="s">
        <v>127</v>
      </c>
      <c r="E111" s="70">
        <v>212263</v>
      </c>
      <c r="F111" s="20"/>
      <c r="G111" s="20">
        <f t="shared" si="6"/>
        <v>212263</v>
      </c>
      <c r="H111" s="20">
        <v>223029</v>
      </c>
      <c r="I111" s="20"/>
      <c r="J111" s="13">
        <f t="shared" si="4"/>
        <v>223029</v>
      </c>
      <c r="K111" s="20">
        <v>239809</v>
      </c>
      <c r="L111" s="20"/>
      <c r="M111" s="56">
        <f t="shared" si="5"/>
        <v>239809</v>
      </c>
    </row>
    <row r="112" spans="1:13" s="3" customFormat="1" ht="15.5" outlineLevel="1" x14ac:dyDescent="0.35">
      <c r="A112" s="8"/>
      <c r="B112" s="16"/>
      <c r="C112" s="30"/>
      <c r="D112" s="31"/>
      <c r="E112" s="70">
        <v>0</v>
      </c>
      <c r="F112" s="20"/>
      <c r="G112" s="20">
        <f t="shared" si="6"/>
        <v>0</v>
      </c>
      <c r="H112" s="20">
        <v>0</v>
      </c>
      <c r="I112" s="20"/>
      <c r="J112" s="13">
        <f t="shared" si="4"/>
        <v>0</v>
      </c>
      <c r="K112" s="20">
        <v>0</v>
      </c>
      <c r="L112" s="20"/>
      <c r="M112" s="56">
        <f t="shared" si="5"/>
        <v>0</v>
      </c>
    </row>
    <row r="113" spans="1:13" s="3" customFormat="1" ht="62" x14ac:dyDescent="0.35">
      <c r="A113" s="5"/>
      <c r="B113" s="16"/>
      <c r="C113" s="22" t="s">
        <v>72</v>
      </c>
      <c r="D113" s="23" t="s">
        <v>286</v>
      </c>
      <c r="E113" s="70">
        <v>0</v>
      </c>
      <c r="F113" s="20"/>
      <c r="G113" s="20">
        <f t="shared" si="6"/>
        <v>0</v>
      </c>
      <c r="H113" s="20">
        <v>0</v>
      </c>
      <c r="I113" s="20"/>
      <c r="J113" s="13">
        <f t="shared" si="4"/>
        <v>0</v>
      </c>
      <c r="K113" s="20">
        <v>346865.4</v>
      </c>
      <c r="L113" s="20"/>
      <c r="M113" s="56">
        <f t="shared" si="5"/>
        <v>346865.4</v>
      </c>
    </row>
    <row r="114" spans="1:13" s="3" customFormat="1" ht="15.5" outlineLevel="1" x14ac:dyDescent="0.35">
      <c r="A114" s="5"/>
      <c r="B114" s="16"/>
      <c r="C114" s="30"/>
      <c r="D114" s="31"/>
      <c r="E114" s="70">
        <v>0</v>
      </c>
      <c r="F114" s="20"/>
      <c r="G114" s="20">
        <f t="shared" si="6"/>
        <v>0</v>
      </c>
      <c r="H114" s="20">
        <v>0</v>
      </c>
      <c r="I114" s="20"/>
      <c r="J114" s="13">
        <f t="shared" si="4"/>
        <v>0</v>
      </c>
      <c r="K114" s="20">
        <v>0</v>
      </c>
      <c r="L114" s="20"/>
      <c r="M114" s="56">
        <f t="shared" si="5"/>
        <v>0</v>
      </c>
    </row>
    <row r="115" spans="1:13" s="3" customFormat="1" ht="52.5" customHeight="1" x14ac:dyDescent="0.35">
      <c r="A115" s="5"/>
      <c r="B115" s="16"/>
      <c r="C115" s="22" t="s">
        <v>30</v>
      </c>
      <c r="D115" s="23" t="s">
        <v>287</v>
      </c>
      <c r="E115" s="70">
        <v>62135</v>
      </c>
      <c r="F115" s="20"/>
      <c r="G115" s="20">
        <f t="shared" si="6"/>
        <v>62135</v>
      </c>
      <c r="H115" s="20">
        <v>61736</v>
      </c>
      <c r="I115" s="20"/>
      <c r="J115" s="13">
        <f t="shared" si="4"/>
        <v>61736</v>
      </c>
      <c r="K115" s="20">
        <v>61134</v>
      </c>
      <c r="L115" s="20"/>
      <c r="M115" s="56">
        <f t="shared" si="5"/>
        <v>61134</v>
      </c>
    </row>
    <row r="116" spans="1:13" s="3" customFormat="1" ht="66" customHeight="1" x14ac:dyDescent="0.35">
      <c r="A116" s="8" t="s">
        <v>167</v>
      </c>
      <c r="B116" s="16">
        <v>743</v>
      </c>
      <c r="C116" s="22" t="s">
        <v>124</v>
      </c>
      <c r="D116" s="23" t="s">
        <v>125</v>
      </c>
      <c r="E116" s="70">
        <v>194539.4</v>
      </c>
      <c r="F116" s="20"/>
      <c r="G116" s="20">
        <f t="shared" si="6"/>
        <v>194539.4</v>
      </c>
      <c r="H116" s="20">
        <v>165846</v>
      </c>
      <c r="I116" s="20"/>
      <c r="J116" s="13">
        <f t="shared" si="4"/>
        <v>165846</v>
      </c>
      <c r="K116" s="20">
        <v>162733.29999999999</v>
      </c>
      <c r="L116" s="20"/>
      <c r="M116" s="56">
        <f t="shared" si="5"/>
        <v>162733.29999999999</v>
      </c>
    </row>
    <row r="117" spans="1:13" s="3" customFormat="1" ht="15.5" outlineLevel="1" x14ac:dyDescent="0.35">
      <c r="A117" s="5"/>
      <c r="B117" s="16"/>
      <c r="C117" s="30"/>
      <c r="D117" s="31"/>
      <c r="E117" s="70">
        <v>0</v>
      </c>
      <c r="F117" s="20"/>
      <c r="G117" s="20">
        <f t="shared" si="6"/>
        <v>0</v>
      </c>
      <c r="H117" s="20">
        <v>0</v>
      </c>
      <c r="I117" s="20"/>
      <c r="J117" s="13">
        <f t="shared" si="4"/>
        <v>0</v>
      </c>
      <c r="K117" s="20">
        <v>0</v>
      </c>
      <c r="L117" s="20"/>
      <c r="M117" s="56">
        <f t="shared" si="5"/>
        <v>0</v>
      </c>
    </row>
    <row r="118" spans="1:13" s="3" customFormat="1" ht="66.75" customHeight="1" x14ac:dyDescent="0.35">
      <c r="A118" s="8" t="s">
        <v>167</v>
      </c>
      <c r="B118" s="16">
        <v>743</v>
      </c>
      <c r="C118" s="22" t="s">
        <v>129</v>
      </c>
      <c r="D118" s="23" t="s">
        <v>130</v>
      </c>
      <c r="E118" s="70">
        <v>173891.6</v>
      </c>
      <c r="F118" s="20"/>
      <c r="G118" s="20">
        <f t="shared" si="6"/>
        <v>173891.6</v>
      </c>
      <c r="H118" s="20">
        <v>150299.70000000001</v>
      </c>
      <c r="I118" s="20"/>
      <c r="J118" s="13">
        <f t="shared" si="4"/>
        <v>150299.70000000001</v>
      </c>
      <c r="K118" s="20">
        <v>148042.1</v>
      </c>
      <c r="L118" s="20"/>
      <c r="M118" s="56">
        <f t="shared" si="5"/>
        <v>148042.1</v>
      </c>
    </row>
    <row r="119" spans="1:13" s="3" customFormat="1" ht="50.25" customHeight="1" x14ac:dyDescent="0.35">
      <c r="A119" s="8" t="s">
        <v>173</v>
      </c>
      <c r="B119" s="18">
        <v>801</v>
      </c>
      <c r="C119" s="22" t="s">
        <v>95</v>
      </c>
      <c r="D119" s="23" t="s">
        <v>96</v>
      </c>
      <c r="E119" s="70">
        <v>131125.1</v>
      </c>
      <c r="F119" s="20"/>
      <c r="G119" s="20">
        <f t="shared" si="6"/>
        <v>131125.1</v>
      </c>
      <c r="H119" s="20">
        <v>65725.100000000006</v>
      </c>
      <c r="I119" s="20"/>
      <c r="J119" s="13">
        <f t="shared" si="4"/>
        <v>65725.100000000006</v>
      </c>
      <c r="K119" s="20">
        <v>65725.100000000006</v>
      </c>
      <c r="L119" s="20"/>
      <c r="M119" s="56">
        <f t="shared" si="5"/>
        <v>65725.100000000006</v>
      </c>
    </row>
    <row r="120" spans="1:13" s="3" customFormat="1" ht="15.5" outlineLevel="1" x14ac:dyDescent="0.35">
      <c r="A120" s="5"/>
      <c r="B120" s="16"/>
      <c r="C120" s="30"/>
      <c r="D120" s="31"/>
      <c r="E120" s="70">
        <v>0</v>
      </c>
      <c r="F120" s="20"/>
      <c r="G120" s="20">
        <f t="shared" si="6"/>
        <v>0</v>
      </c>
      <c r="H120" s="20">
        <v>0</v>
      </c>
      <c r="I120" s="20"/>
      <c r="J120" s="13">
        <f t="shared" si="4"/>
        <v>0</v>
      </c>
      <c r="K120" s="20">
        <v>0</v>
      </c>
      <c r="L120" s="20"/>
      <c r="M120" s="56">
        <f t="shared" si="5"/>
        <v>0</v>
      </c>
    </row>
    <row r="121" spans="1:13" s="3" customFormat="1" ht="31" x14ac:dyDescent="0.35">
      <c r="A121" s="9"/>
      <c r="B121" s="16"/>
      <c r="C121" s="22" t="s">
        <v>239</v>
      </c>
      <c r="D121" s="23" t="s">
        <v>288</v>
      </c>
      <c r="E121" s="70">
        <v>179844.4</v>
      </c>
      <c r="F121" s="20"/>
      <c r="G121" s="20">
        <f t="shared" si="6"/>
        <v>179844.4</v>
      </c>
      <c r="H121" s="20">
        <v>208148.5</v>
      </c>
      <c r="I121" s="20"/>
      <c r="J121" s="13">
        <f t="shared" si="4"/>
        <v>208148.5</v>
      </c>
      <c r="K121" s="20">
        <v>140814.70000000001</v>
      </c>
      <c r="L121" s="20"/>
      <c r="M121" s="56">
        <f t="shared" si="5"/>
        <v>140814.70000000001</v>
      </c>
    </row>
    <row r="122" spans="1:13" s="3" customFormat="1" ht="52.5" x14ac:dyDescent="0.35">
      <c r="A122" s="9" t="s">
        <v>168</v>
      </c>
      <c r="B122" s="16">
        <v>745</v>
      </c>
      <c r="C122" s="22" t="s">
        <v>211</v>
      </c>
      <c r="D122" s="23" t="s">
        <v>289</v>
      </c>
      <c r="E122" s="70">
        <v>9306</v>
      </c>
      <c r="F122" s="20"/>
      <c r="G122" s="20">
        <f t="shared" si="6"/>
        <v>9306</v>
      </c>
      <c r="H122" s="20">
        <v>0</v>
      </c>
      <c r="I122" s="20"/>
      <c r="J122" s="13">
        <f t="shared" si="4"/>
        <v>0</v>
      </c>
      <c r="K122" s="20">
        <v>0</v>
      </c>
      <c r="L122" s="20"/>
      <c r="M122" s="56">
        <f t="shared" si="5"/>
        <v>0</v>
      </c>
    </row>
    <row r="123" spans="1:13" s="3" customFormat="1" ht="63.75" customHeight="1" x14ac:dyDescent="0.35">
      <c r="A123" s="8" t="s">
        <v>172</v>
      </c>
      <c r="B123" s="16">
        <v>783</v>
      </c>
      <c r="C123" s="22" t="s">
        <v>43</v>
      </c>
      <c r="D123" s="23" t="s">
        <v>16</v>
      </c>
      <c r="E123" s="70">
        <v>13791.1</v>
      </c>
      <c r="F123" s="20"/>
      <c r="G123" s="20">
        <f t="shared" si="6"/>
        <v>13791.1</v>
      </c>
      <c r="H123" s="20">
        <v>0</v>
      </c>
      <c r="I123" s="20"/>
      <c r="J123" s="13">
        <f t="shared" si="4"/>
        <v>0</v>
      </c>
      <c r="K123" s="20">
        <v>0</v>
      </c>
      <c r="L123" s="20"/>
      <c r="M123" s="56">
        <f t="shared" si="5"/>
        <v>0</v>
      </c>
    </row>
    <row r="124" spans="1:13" s="3" customFormat="1" ht="52" x14ac:dyDescent="0.35">
      <c r="A124" s="8" t="s">
        <v>173</v>
      </c>
      <c r="B124" s="16">
        <v>801</v>
      </c>
      <c r="C124" s="26" t="s">
        <v>44</v>
      </c>
      <c r="D124" s="23" t="s">
        <v>18</v>
      </c>
      <c r="E124" s="70">
        <v>12984.3</v>
      </c>
      <c r="F124" s="20"/>
      <c r="G124" s="20">
        <f t="shared" si="6"/>
        <v>12984.3</v>
      </c>
      <c r="H124" s="20">
        <v>11837.9</v>
      </c>
      <c r="I124" s="20"/>
      <c r="J124" s="13">
        <f t="shared" si="4"/>
        <v>11837.9</v>
      </c>
      <c r="K124" s="20">
        <v>13167.2</v>
      </c>
      <c r="L124" s="20"/>
      <c r="M124" s="56">
        <f t="shared" si="5"/>
        <v>13167.2</v>
      </c>
    </row>
    <row r="125" spans="1:13" s="3" customFormat="1" ht="33" customHeight="1" x14ac:dyDescent="0.35">
      <c r="A125" s="8" t="s">
        <v>173</v>
      </c>
      <c r="B125" s="16">
        <v>801</v>
      </c>
      <c r="C125" s="22" t="s">
        <v>144</v>
      </c>
      <c r="D125" s="23" t="s">
        <v>290</v>
      </c>
      <c r="E125" s="70">
        <v>52202.7</v>
      </c>
      <c r="F125" s="20"/>
      <c r="G125" s="20">
        <f t="shared" si="6"/>
        <v>52202.7</v>
      </c>
      <c r="H125" s="20">
        <v>4035.9</v>
      </c>
      <c r="I125" s="20"/>
      <c r="J125" s="13">
        <f t="shared" si="4"/>
        <v>4035.9</v>
      </c>
      <c r="K125" s="20">
        <v>17658.7</v>
      </c>
      <c r="L125" s="20"/>
      <c r="M125" s="56">
        <f t="shared" si="5"/>
        <v>17658.7</v>
      </c>
    </row>
    <row r="126" spans="1:13" s="3" customFormat="1" ht="65" outlineLevel="1" x14ac:dyDescent="0.35">
      <c r="A126" s="8" t="s">
        <v>175</v>
      </c>
      <c r="B126" s="16">
        <v>808</v>
      </c>
      <c r="C126" s="30"/>
      <c r="D126" s="31"/>
      <c r="E126" s="70">
        <v>0</v>
      </c>
      <c r="F126" s="20"/>
      <c r="G126" s="20">
        <f t="shared" si="6"/>
        <v>0</v>
      </c>
      <c r="H126" s="20">
        <v>0</v>
      </c>
      <c r="I126" s="20"/>
      <c r="J126" s="13">
        <f t="shared" si="4"/>
        <v>0</v>
      </c>
      <c r="K126" s="20">
        <v>0</v>
      </c>
      <c r="L126" s="20"/>
      <c r="M126" s="56">
        <f t="shared" si="5"/>
        <v>0</v>
      </c>
    </row>
    <row r="127" spans="1:13" s="3" customFormat="1" ht="65" x14ac:dyDescent="0.35">
      <c r="A127" s="8" t="s">
        <v>166</v>
      </c>
      <c r="B127" s="16">
        <v>739</v>
      </c>
      <c r="C127" s="22" t="s">
        <v>145</v>
      </c>
      <c r="D127" s="23" t="s">
        <v>106</v>
      </c>
      <c r="E127" s="70">
        <v>206784.7</v>
      </c>
      <c r="F127" s="20"/>
      <c r="G127" s="20">
        <f t="shared" si="6"/>
        <v>206784.7</v>
      </c>
      <c r="H127" s="20">
        <v>258010.6</v>
      </c>
      <c r="I127" s="20"/>
      <c r="J127" s="13">
        <f t="shared" si="4"/>
        <v>258010.6</v>
      </c>
      <c r="K127" s="20">
        <v>257513.8</v>
      </c>
      <c r="L127" s="20"/>
      <c r="M127" s="56">
        <f t="shared" si="5"/>
        <v>257513.8</v>
      </c>
    </row>
    <row r="128" spans="1:13" s="3" customFormat="1" ht="102" customHeight="1" x14ac:dyDescent="0.35">
      <c r="A128" s="8" t="s">
        <v>166</v>
      </c>
      <c r="B128" s="16">
        <v>739</v>
      </c>
      <c r="C128" s="22" t="s">
        <v>45</v>
      </c>
      <c r="D128" s="23" t="s">
        <v>251</v>
      </c>
      <c r="E128" s="70">
        <v>39749.5</v>
      </c>
      <c r="F128" s="20"/>
      <c r="G128" s="20">
        <f t="shared" si="6"/>
        <v>39749.5</v>
      </c>
      <c r="H128" s="20">
        <v>47017.3</v>
      </c>
      <c r="I128" s="20"/>
      <c r="J128" s="13">
        <f t="shared" si="4"/>
        <v>47017.3</v>
      </c>
      <c r="K128" s="20">
        <v>38622.800000000003</v>
      </c>
      <c r="L128" s="20"/>
      <c r="M128" s="56">
        <f t="shared" si="5"/>
        <v>38622.800000000003</v>
      </c>
    </row>
    <row r="129" spans="1:13" s="3" customFormat="1" ht="15.5" outlineLevel="1" x14ac:dyDescent="0.35">
      <c r="A129" s="5"/>
      <c r="B129" s="16"/>
      <c r="C129" s="30"/>
      <c r="D129" s="31"/>
      <c r="E129" s="70">
        <v>0</v>
      </c>
      <c r="F129" s="20"/>
      <c r="G129" s="20">
        <f t="shared" si="6"/>
        <v>0</v>
      </c>
      <c r="H129" s="20">
        <v>0</v>
      </c>
      <c r="I129" s="20"/>
      <c r="J129" s="13">
        <f t="shared" si="4"/>
        <v>0</v>
      </c>
      <c r="K129" s="20">
        <v>0</v>
      </c>
      <c r="L129" s="20"/>
      <c r="M129" s="56">
        <f t="shared" si="5"/>
        <v>0</v>
      </c>
    </row>
    <row r="130" spans="1:13" s="3" customFormat="1" ht="15.5" outlineLevel="1" x14ac:dyDescent="0.35">
      <c r="A130" s="5"/>
      <c r="B130" s="16"/>
      <c r="C130" s="30"/>
      <c r="D130" s="31"/>
      <c r="E130" s="70">
        <v>0</v>
      </c>
      <c r="F130" s="20"/>
      <c r="G130" s="20">
        <f t="shared" si="6"/>
        <v>0</v>
      </c>
      <c r="H130" s="20">
        <v>0</v>
      </c>
      <c r="I130" s="20"/>
      <c r="J130" s="13">
        <f t="shared" si="4"/>
        <v>0</v>
      </c>
      <c r="K130" s="20">
        <v>0</v>
      </c>
      <c r="L130" s="20"/>
      <c r="M130" s="56">
        <f t="shared" si="5"/>
        <v>0</v>
      </c>
    </row>
    <row r="131" spans="1:13" s="3" customFormat="1" ht="15.5" outlineLevel="1" x14ac:dyDescent="0.35">
      <c r="A131" s="5"/>
      <c r="B131" s="16"/>
      <c r="C131" s="30"/>
      <c r="D131" s="31"/>
      <c r="E131" s="70">
        <v>0</v>
      </c>
      <c r="F131" s="20"/>
      <c r="G131" s="20">
        <f t="shared" si="6"/>
        <v>0</v>
      </c>
      <c r="H131" s="20">
        <v>0</v>
      </c>
      <c r="I131" s="20"/>
      <c r="J131" s="13">
        <f t="shared" si="4"/>
        <v>0</v>
      </c>
      <c r="K131" s="20">
        <v>0</v>
      </c>
      <c r="L131" s="20"/>
      <c r="M131" s="56">
        <f t="shared" si="5"/>
        <v>0</v>
      </c>
    </row>
    <row r="132" spans="1:13" s="3" customFormat="1" ht="15.5" outlineLevel="1" x14ac:dyDescent="0.35">
      <c r="A132" s="5"/>
      <c r="B132" s="16"/>
      <c r="C132" s="30"/>
      <c r="D132" s="31"/>
      <c r="E132" s="70">
        <v>0</v>
      </c>
      <c r="F132" s="20"/>
      <c r="G132" s="20">
        <f t="shared" si="6"/>
        <v>0</v>
      </c>
      <c r="H132" s="20">
        <v>0</v>
      </c>
      <c r="I132" s="20"/>
      <c r="J132" s="13">
        <f t="shared" si="4"/>
        <v>0</v>
      </c>
      <c r="K132" s="20">
        <v>0</v>
      </c>
      <c r="L132" s="20"/>
      <c r="M132" s="56">
        <f t="shared" si="5"/>
        <v>0</v>
      </c>
    </row>
    <row r="133" spans="1:13" s="3" customFormat="1" ht="15.5" outlineLevel="1" x14ac:dyDescent="0.35">
      <c r="A133" s="5"/>
      <c r="B133" s="16"/>
      <c r="C133" s="30"/>
      <c r="D133" s="31"/>
      <c r="E133" s="70">
        <v>0</v>
      </c>
      <c r="F133" s="20"/>
      <c r="G133" s="20">
        <f t="shared" si="6"/>
        <v>0</v>
      </c>
      <c r="H133" s="20">
        <v>0</v>
      </c>
      <c r="I133" s="20"/>
      <c r="J133" s="13">
        <f t="shared" si="4"/>
        <v>0</v>
      </c>
      <c r="K133" s="20">
        <v>0</v>
      </c>
      <c r="L133" s="20"/>
      <c r="M133" s="56">
        <f t="shared" si="5"/>
        <v>0</v>
      </c>
    </row>
    <row r="134" spans="1:13" s="3" customFormat="1" ht="91.5" customHeight="1" x14ac:dyDescent="0.35">
      <c r="A134" s="5"/>
      <c r="B134" s="16"/>
      <c r="C134" s="22" t="s">
        <v>46</v>
      </c>
      <c r="D134" s="23" t="s">
        <v>20</v>
      </c>
      <c r="E134" s="70">
        <v>198469.9</v>
      </c>
      <c r="F134" s="20"/>
      <c r="G134" s="20">
        <f t="shared" si="6"/>
        <v>198469.9</v>
      </c>
      <c r="H134" s="20">
        <v>0</v>
      </c>
      <c r="I134" s="20"/>
      <c r="J134" s="13">
        <f t="shared" si="4"/>
        <v>0</v>
      </c>
      <c r="K134" s="20">
        <v>0</v>
      </c>
      <c r="L134" s="20"/>
      <c r="M134" s="56">
        <f t="shared" si="5"/>
        <v>0</v>
      </c>
    </row>
    <row r="135" spans="1:13" s="3" customFormat="1" ht="15.5" outlineLevel="1" x14ac:dyDescent="0.35">
      <c r="A135" s="5"/>
      <c r="B135" s="16"/>
      <c r="C135" s="30"/>
      <c r="D135" s="31"/>
      <c r="E135" s="70">
        <v>0</v>
      </c>
      <c r="F135" s="20"/>
      <c r="G135" s="20">
        <f t="shared" si="6"/>
        <v>0</v>
      </c>
      <c r="H135" s="20">
        <v>0</v>
      </c>
      <c r="I135" s="20"/>
      <c r="J135" s="13">
        <f t="shared" si="4"/>
        <v>0</v>
      </c>
      <c r="K135" s="20">
        <v>0</v>
      </c>
      <c r="L135" s="20"/>
      <c r="M135" s="56">
        <f t="shared" si="5"/>
        <v>0</v>
      </c>
    </row>
    <row r="136" spans="1:13" s="3" customFormat="1" ht="15.5" outlineLevel="1" x14ac:dyDescent="0.35">
      <c r="A136" s="5"/>
      <c r="B136" s="16"/>
      <c r="C136" s="30"/>
      <c r="D136" s="31"/>
      <c r="E136" s="70">
        <v>0</v>
      </c>
      <c r="F136" s="20"/>
      <c r="G136" s="20">
        <f t="shared" si="6"/>
        <v>0</v>
      </c>
      <c r="H136" s="20">
        <v>0</v>
      </c>
      <c r="I136" s="20"/>
      <c r="J136" s="13">
        <f t="shared" si="4"/>
        <v>0</v>
      </c>
      <c r="K136" s="20">
        <v>0</v>
      </c>
      <c r="L136" s="20"/>
      <c r="M136" s="56">
        <f t="shared" si="5"/>
        <v>0</v>
      </c>
    </row>
    <row r="137" spans="1:13" s="3" customFormat="1" ht="15.5" outlineLevel="1" x14ac:dyDescent="0.35">
      <c r="A137" s="5"/>
      <c r="B137" s="16"/>
      <c r="C137" s="30"/>
      <c r="D137" s="31"/>
      <c r="E137" s="70">
        <v>0</v>
      </c>
      <c r="F137" s="20"/>
      <c r="G137" s="20">
        <f t="shared" si="6"/>
        <v>0</v>
      </c>
      <c r="H137" s="20">
        <v>0</v>
      </c>
      <c r="I137" s="20"/>
      <c r="J137" s="13">
        <f t="shared" si="4"/>
        <v>0</v>
      </c>
      <c r="K137" s="20">
        <v>0</v>
      </c>
      <c r="L137" s="20"/>
      <c r="M137" s="56">
        <f t="shared" si="5"/>
        <v>0</v>
      </c>
    </row>
    <row r="138" spans="1:13" s="3" customFormat="1" ht="15.5" outlineLevel="1" x14ac:dyDescent="0.35">
      <c r="A138" s="5"/>
      <c r="B138" s="16"/>
      <c r="C138" s="30"/>
      <c r="D138" s="31"/>
      <c r="E138" s="70">
        <v>0</v>
      </c>
      <c r="F138" s="20"/>
      <c r="G138" s="20">
        <f t="shared" si="6"/>
        <v>0</v>
      </c>
      <c r="H138" s="20">
        <v>0</v>
      </c>
      <c r="I138" s="20"/>
      <c r="J138" s="13">
        <f t="shared" ref="J138:J207" si="7">H138+I138</f>
        <v>0</v>
      </c>
      <c r="K138" s="20">
        <v>0</v>
      </c>
      <c r="L138" s="20"/>
      <c r="M138" s="56">
        <f t="shared" ref="M138:M207" si="8">K138+L138</f>
        <v>0</v>
      </c>
    </row>
    <row r="139" spans="1:13" s="3" customFormat="1" ht="15.5" outlineLevel="1" x14ac:dyDescent="0.35">
      <c r="A139" s="5"/>
      <c r="B139" s="16"/>
      <c r="C139" s="30"/>
      <c r="D139" s="31"/>
      <c r="E139" s="70">
        <v>0</v>
      </c>
      <c r="F139" s="20"/>
      <c r="G139" s="20">
        <f t="shared" ref="G139:G208" si="9">E139+F139</f>
        <v>0</v>
      </c>
      <c r="H139" s="20">
        <v>0</v>
      </c>
      <c r="I139" s="20"/>
      <c r="J139" s="13">
        <f t="shared" si="7"/>
        <v>0</v>
      </c>
      <c r="K139" s="20">
        <v>0</v>
      </c>
      <c r="L139" s="20"/>
      <c r="M139" s="56">
        <f t="shared" si="8"/>
        <v>0</v>
      </c>
    </row>
    <row r="140" spans="1:13" s="3" customFormat="1" ht="73.5" customHeight="1" x14ac:dyDescent="0.35">
      <c r="A140" s="8" t="s">
        <v>163</v>
      </c>
      <c r="B140" s="16">
        <v>734</v>
      </c>
      <c r="C140" s="22" t="s">
        <v>67</v>
      </c>
      <c r="D140" s="23" t="s">
        <v>291</v>
      </c>
      <c r="E140" s="70">
        <v>36238</v>
      </c>
      <c r="F140" s="20"/>
      <c r="G140" s="20">
        <f t="shared" si="9"/>
        <v>36238</v>
      </c>
      <c r="H140" s="20">
        <v>33879.800000000003</v>
      </c>
      <c r="I140" s="20"/>
      <c r="J140" s="13">
        <f t="shared" si="7"/>
        <v>33879.800000000003</v>
      </c>
      <c r="K140" s="20">
        <v>40952.800000000003</v>
      </c>
      <c r="L140" s="20"/>
      <c r="M140" s="56">
        <f t="shared" si="8"/>
        <v>40952.800000000003</v>
      </c>
    </row>
    <row r="141" spans="1:13" s="3" customFormat="1" ht="54" customHeight="1" x14ac:dyDescent="0.35">
      <c r="A141" s="9" t="s">
        <v>182</v>
      </c>
      <c r="B141" s="16">
        <v>808</v>
      </c>
      <c r="C141" s="22" t="s">
        <v>146</v>
      </c>
      <c r="D141" s="23" t="s">
        <v>292</v>
      </c>
      <c r="E141" s="70">
        <v>181854.2</v>
      </c>
      <c r="F141" s="20"/>
      <c r="G141" s="20">
        <f t="shared" si="9"/>
        <v>181854.2</v>
      </c>
      <c r="H141" s="20">
        <v>181854.2</v>
      </c>
      <c r="I141" s="20"/>
      <c r="J141" s="13">
        <f t="shared" si="7"/>
        <v>181854.2</v>
      </c>
      <c r="K141" s="20">
        <v>202060.2</v>
      </c>
      <c r="L141" s="20"/>
      <c r="M141" s="56">
        <f t="shared" si="8"/>
        <v>202060.2</v>
      </c>
    </row>
    <row r="142" spans="1:13" s="3" customFormat="1" ht="15.5" outlineLevel="1" x14ac:dyDescent="0.35">
      <c r="A142" s="5"/>
      <c r="B142" s="16"/>
      <c r="C142" s="30"/>
      <c r="D142" s="31"/>
      <c r="E142" s="70">
        <v>0</v>
      </c>
      <c r="F142" s="20"/>
      <c r="G142" s="20">
        <f t="shared" si="9"/>
        <v>0</v>
      </c>
      <c r="H142" s="20">
        <v>0</v>
      </c>
      <c r="I142" s="20"/>
      <c r="J142" s="13">
        <f t="shared" si="7"/>
        <v>0</v>
      </c>
      <c r="K142" s="20">
        <v>0</v>
      </c>
      <c r="L142" s="20"/>
      <c r="M142" s="56">
        <f t="shared" si="8"/>
        <v>0</v>
      </c>
    </row>
    <row r="143" spans="1:13" s="3" customFormat="1" ht="15.5" outlineLevel="1" x14ac:dyDescent="0.35">
      <c r="A143" s="5"/>
      <c r="B143" s="16"/>
      <c r="C143" s="30"/>
      <c r="D143" s="31"/>
      <c r="E143" s="70">
        <v>0</v>
      </c>
      <c r="F143" s="20"/>
      <c r="G143" s="20">
        <f t="shared" si="9"/>
        <v>0</v>
      </c>
      <c r="H143" s="20">
        <v>0</v>
      </c>
      <c r="I143" s="20"/>
      <c r="J143" s="13">
        <f t="shared" si="7"/>
        <v>0</v>
      </c>
      <c r="K143" s="20">
        <v>0</v>
      </c>
      <c r="L143" s="20"/>
      <c r="M143" s="56">
        <f t="shared" si="8"/>
        <v>0</v>
      </c>
    </row>
    <row r="144" spans="1:13" s="3" customFormat="1" ht="15.5" outlineLevel="1" x14ac:dyDescent="0.35">
      <c r="A144" s="5"/>
      <c r="B144" s="16"/>
      <c r="C144" s="30"/>
      <c r="D144" s="31"/>
      <c r="E144" s="70">
        <v>0</v>
      </c>
      <c r="F144" s="20"/>
      <c r="G144" s="20">
        <f t="shared" si="9"/>
        <v>0</v>
      </c>
      <c r="H144" s="20">
        <v>0</v>
      </c>
      <c r="I144" s="20"/>
      <c r="J144" s="13">
        <f t="shared" si="7"/>
        <v>0</v>
      </c>
      <c r="K144" s="20">
        <v>0</v>
      </c>
      <c r="L144" s="20"/>
      <c r="M144" s="56">
        <f t="shared" si="8"/>
        <v>0</v>
      </c>
    </row>
    <row r="145" spans="1:13" s="3" customFormat="1" ht="52" outlineLevel="1" collapsed="1" x14ac:dyDescent="0.35">
      <c r="A145" s="8" t="s">
        <v>171</v>
      </c>
      <c r="B145" s="16">
        <v>773</v>
      </c>
      <c r="C145" s="30"/>
      <c r="D145" s="31"/>
      <c r="E145" s="70">
        <v>0</v>
      </c>
      <c r="F145" s="20"/>
      <c r="G145" s="20">
        <f t="shared" si="9"/>
        <v>0</v>
      </c>
      <c r="H145" s="20">
        <v>0</v>
      </c>
      <c r="I145" s="20"/>
      <c r="J145" s="13">
        <f t="shared" si="7"/>
        <v>0</v>
      </c>
      <c r="K145" s="20">
        <v>0</v>
      </c>
      <c r="L145" s="20"/>
      <c r="M145" s="56">
        <f t="shared" si="8"/>
        <v>0</v>
      </c>
    </row>
    <row r="146" spans="1:13" s="3" customFormat="1" ht="42.75" customHeight="1" x14ac:dyDescent="0.35">
      <c r="A146" s="8" t="s">
        <v>167</v>
      </c>
      <c r="B146" s="16">
        <v>743</v>
      </c>
      <c r="C146" s="22" t="s">
        <v>135</v>
      </c>
      <c r="D146" s="23" t="s">
        <v>136</v>
      </c>
      <c r="E146" s="70">
        <v>770249.6</v>
      </c>
      <c r="F146" s="20"/>
      <c r="G146" s="20">
        <f t="shared" si="9"/>
        <v>770249.6</v>
      </c>
      <c r="H146" s="20">
        <v>771806</v>
      </c>
      <c r="I146" s="20"/>
      <c r="J146" s="13">
        <f t="shared" si="7"/>
        <v>771806</v>
      </c>
      <c r="K146" s="20">
        <v>393600.8</v>
      </c>
      <c r="L146" s="20"/>
      <c r="M146" s="56">
        <f t="shared" si="8"/>
        <v>393600.8</v>
      </c>
    </row>
    <row r="147" spans="1:13" s="3" customFormat="1" ht="15.5" outlineLevel="1" x14ac:dyDescent="0.35">
      <c r="A147" s="5"/>
      <c r="B147" s="16"/>
      <c r="C147" s="30"/>
      <c r="D147" s="31"/>
      <c r="E147" s="70">
        <v>0</v>
      </c>
      <c r="F147" s="20"/>
      <c r="G147" s="20">
        <f t="shared" si="9"/>
        <v>0</v>
      </c>
      <c r="H147" s="20">
        <v>0</v>
      </c>
      <c r="I147" s="20"/>
      <c r="J147" s="13">
        <f t="shared" si="7"/>
        <v>0</v>
      </c>
      <c r="K147" s="20">
        <v>0</v>
      </c>
      <c r="L147" s="20"/>
      <c r="M147" s="56">
        <f t="shared" si="8"/>
        <v>0</v>
      </c>
    </row>
    <row r="148" spans="1:13" s="3" customFormat="1" ht="15.5" outlineLevel="1" x14ac:dyDescent="0.35">
      <c r="A148" s="5"/>
      <c r="B148" s="16"/>
      <c r="C148" s="30"/>
      <c r="D148" s="31"/>
      <c r="E148" s="70">
        <v>0</v>
      </c>
      <c r="F148" s="20"/>
      <c r="G148" s="20">
        <f t="shared" si="9"/>
        <v>0</v>
      </c>
      <c r="H148" s="20">
        <v>0</v>
      </c>
      <c r="I148" s="20"/>
      <c r="J148" s="13">
        <f t="shared" si="7"/>
        <v>0</v>
      </c>
      <c r="K148" s="20">
        <v>0</v>
      </c>
      <c r="L148" s="20"/>
      <c r="M148" s="56">
        <f t="shared" si="8"/>
        <v>0</v>
      </c>
    </row>
    <row r="149" spans="1:13" s="3" customFormat="1" ht="15.5" outlineLevel="1" x14ac:dyDescent="0.35">
      <c r="A149" s="5"/>
      <c r="B149" s="16"/>
      <c r="C149" s="30"/>
      <c r="D149" s="31"/>
      <c r="E149" s="70">
        <v>0</v>
      </c>
      <c r="F149" s="20"/>
      <c r="G149" s="20">
        <f t="shared" si="9"/>
        <v>0</v>
      </c>
      <c r="H149" s="20">
        <v>0</v>
      </c>
      <c r="I149" s="20"/>
      <c r="J149" s="13">
        <f t="shared" si="7"/>
        <v>0</v>
      </c>
      <c r="K149" s="20">
        <v>0</v>
      </c>
      <c r="L149" s="20"/>
      <c r="M149" s="56">
        <f t="shared" si="8"/>
        <v>0</v>
      </c>
    </row>
    <row r="150" spans="1:13" s="3" customFormat="1" ht="15.5" outlineLevel="1" x14ac:dyDescent="0.35">
      <c r="A150" s="5"/>
      <c r="B150" s="16"/>
      <c r="C150" s="30"/>
      <c r="D150" s="31"/>
      <c r="E150" s="70">
        <v>0</v>
      </c>
      <c r="F150" s="20"/>
      <c r="G150" s="20">
        <f t="shared" si="9"/>
        <v>0</v>
      </c>
      <c r="H150" s="20">
        <v>0</v>
      </c>
      <c r="I150" s="20"/>
      <c r="J150" s="13">
        <f t="shared" si="7"/>
        <v>0</v>
      </c>
      <c r="K150" s="20">
        <v>0</v>
      </c>
      <c r="L150" s="20"/>
      <c r="M150" s="56">
        <f t="shared" si="8"/>
        <v>0</v>
      </c>
    </row>
    <row r="151" spans="1:13" s="3" customFormat="1" ht="15.5" outlineLevel="1" x14ac:dyDescent="0.35">
      <c r="A151" s="5"/>
      <c r="B151" s="16"/>
      <c r="C151" s="30"/>
      <c r="D151" s="31"/>
      <c r="E151" s="70">
        <v>0</v>
      </c>
      <c r="F151" s="20"/>
      <c r="G151" s="20">
        <f t="shared" si="9"/>
        <v>0</v>
      </c>
      <c r="H151" s="20">
        <v>0</v>
      </c>
      <c r="I151" s="20"/>
      <c r="J151" s="13">
        <f t="shared" si="7"/>
        <v>0</v>
      </c>
      <c r="K151" s="20">
        <v>0</v>
      </c>
      <c r="L151" s="20"/>
      <c r="M151" s="56">
        <f t="shared" si="8"/>
        <v>0</v>
      </c>
    </row>
    <row r="152" spans="1:13" s="3" customFormat="1" ht="90.75" customHeight="1" x14ac:dyDescent="0.35">
      <c r="A152" s="8" t="s">
        <v>163</v>
      </c>
      <c r="B152" s="16">
        <v>734</v>
      </c>
      <c r="C152" s="22" t="s">
        <v>137</v>
      </c>
      <c r="D152" s="23" t="s">
        <v>156</v>
      </c>
      <c r="E152" s="70">
        <v>54517.8</v>
      </c>
      <c r="F152" s="20"/>
      <c r="G152" s="20">
        <f t="shared" si="9"/>
        <v>54517.8</v>
      </c>
      <c r="H152" s="20">
        <v>54517.8</v>
      </c>
      <c r="I152" s="20"/>
      <c r="J152" s="13">
        <f t="shared" si="7"/>
        <v>54517.8</v>
      </c>
      <c r="K152" s="20">
        <v>54517.8</v>
      </c>
      <c r="L152" s="20"/>
      <c r="M152" s="56">
        <f t="shared" si="8"/>
        <v>54517.8</v>
      </c>
    </row>
    <row r="153" spans="1:13" s="3" customFormat="1" ht="15.5" outlineLevel="1" x14ac:dyDescent="0.35">
      <c r="A153" s="8"/>
      <c r="B153" s="16"/>
      <c r="C153" s="30"/>
      <c r="D153" s="31"/>
      <c r="E153" s="70">
        <v>0</v>
      </c>
      <c r="F153" s="20"/>
      <c r="G153" s="20">
        <f t="shared" si="9"/>
        <v>0</v>
      </c>
      <c r="H153" s="20">
        <v>0</v>
      </c>
      <c r="I153" s="20"/>
      <c r="J153" s="13">
        <f t="shared" si="7"/>
        <v>0</v>
      </c>
      <c r="K153" s="20">
        <v>0</v>
      </c>
      <c r="L153" s="20"/>
      <c r="M153" s="56">
        <f t="shared" si="8"/>
        <v>0</v>
      </c>
    </row>
    <row r="154" spans="1:13" s="3" customFormat="1" ht="35.25" customHeight="1" x14ac:dyDescent="0.35">
      <c r="A154" s="8"/>
      <c r="B154" s="16"/>
      <c r="C154" s="22" t="s">
        <v>228</v>
      </c>
      <c r="D154" s="23" t="s">
        <v>229</v>
      </c>
      <c r="E154" s="70">
        <v>1855.2</v>
      </c>
      <c r="F154" s="20"/>
      <c r="G154" s="20">
        <f t="shared" si="9"/>
        <v>1855.2</v>
      </c>
      <c r="H154" s="20">
        <v>0</v>
      </c>
      <c r="I154" s="20"/>
      <c r="J154" s="13">
        <f t="shared" si="7"/>
        <v>0</v>
      </c>
      <c r="K154" s="20">
        <v>0</v>
      </c>
      <c r="L154" s="20"/>
      <c r="M154" s="56">
        <f t="shared" si="8"/>
        <v>0</v>
      </c>
    </row>
    <row r="155" spans="1:13" s="3" customFormat="1" ht="84" customHeight="1" x14ac:dyDescent="0.35">
      <c r="A155" s="8"/>
      <c r="B155" s="16"/>
      <c r="C155" s="22" t="s">
        <v>249</v>
      </c>
      <c r="D155" s="23" t="s">
        <v>298</v>
      </c>
      <c r="E155" s="70"/>
      <c r="F155" s="20">
        <v>41660</v>
      </c>
      <c r="G155" s="20">
        <f t="shared" si="9"/>
        <v>41660</v>
      </c>
      <c r="H155" s="20"/>
      <c r="I155" s="20">
        <v>41660</v>
      </c>
      <c r="J155" s="13">
        <f t="shared" si="7"/>
        <v>41660</v>
      </c>
      <c r="K155" s="20"/>
      <c r="L155" s="20">
        <v>41660</v>
      </c>
      <c r="M155" s="56">
        <f t="shared" si="8"/>
        <v>41660</v>
      </c>
    </row>
    <row r="156" spans="1:13" s="3" customFormat="1" ht="56.25" customHeight="1" x14ac:dyDescent="0.35">
      <c r="A156" s="8"/>
      <c r="B156" s="16"/>
      <c r="C156" s="22" t="s">
        <v>300</v>
      </c>
      <c r="D156" s="23" t="s">
        <v>301</v>
      </c>
      <c r="E156" s="70"/>
      <c r="F156" s="20">
        <v>2090738.8</v>
      </c>
      <c r="G156" s="20">
        <f t="shared" si="9"/>
        <v>2090738.8</v>
      </c>
      <c r="H156" s="20"/>
      <c r="I156" s="20">
        <v>1415032.8</v>
      </c>
      <c r="J156" s="13">
        <f t="shared" si="7"/>
        <v>1415032.8</v>
      </c>
      <c r="K156" s="20"/>
      <c r="L156" s="20"/>
      <c r="M156" s="56"/>
    </row>
    <row r="157" spans="1:13" s="3" customFormat="1" ht="69.75" customHeight="1" x14ac:dyDescent="0.35">
      <c r="A157" s="8"/>
      <c r="B157" s="16"/>
      <c r="C157" s="22" t="s">
        <v>140</v>
      </c>
      <c r="D157" s="23" t="s">
        <v>64</v>
      </c>
      <c r="E157" s="70"/>
      <c r="F157" s="20">
        <v>349501.5</v>
      </c>
      <c r="G157" s="20">
        <f t="shared" si="9"/>
        <v>349501.5</v>
      </c>
      <c r="H157" s="20"/>
      <c r="I157" s="20"/>
      <c r="J157" s="13"/>
      <c r="K157" s="20"/>
      <c r="L157" s="20"/>
      <c r="M157" s="56"/>
    </row>
    <row r="158" spans="1:13" s="3" customFormat="1" ht="57" customHeight="1" x14ac:dyDescent="0.35">
      <c r="A158" s="8"/>
      <c r="B158" s="16"/>
      <c r="C158" s="22" t="s">
        <v>299</v>
      </c>
      <c r="D158" s="23" t="s">
        <v>86</v>
      </c>
      <c r="E158" s="70"/>
      <c r="F158" s="20">
        <v>85090</v>
      </c>
      <c r="G158" s="20">
        <f t="shared" si="9"/>
        <v>85090</v>
      </c>
      <c r="H158" s="20"/>
      <c r="I158" s="20">
        <v>273700</v>
      </c>
      <c r="J158" s="13"/>
      <c r="K158" s="20"/>
      <c r="L158" s="20"/>
      <c r="M158" s="56"/>
    </row>
    <row r="159" spans="1:13" s="3" customFormat="1" ht="108.5" x14ac:dyDescent="0.35">
      <c r="A159" s="8"/>
      <c r="B159" s="16"/>
      <c r="C159" s="22" t="s">
        <v>272</v>
      </c>
      <c r="D159" s="23" t="s">
        <v>306</v>
      </c>
      <c r="E159" s="70">
        <v>0</v>
      </c>
      <c r="F159" s="20"/>
      <c r="G159" s="20">
        <f t="shared" si="9"/>
        <v>0</v>
      </c>
      <c r="H159" s="20">
        <v>267765.09999999998</v>
      </c>
      <c r="I159" s="20"/>
      <c r="J159" s="13">
        <f t="shared" si="7"/>
        <v>267765.09999999998</v>
      </c>
      <c r="K159" s="20">
        <v>682337.9</v>
      </c>
      <c r="L159" s="20"/>
      <c r="M159" s="56">
        <f t="shared" si="8"/>
        <v>682337.9</v>
      </c>
    </row>
    <row r="160" spans="1:13" s="3" customFormat="1" ht="108.5" x14ac:dyDescent="0.35">
      <c r="A160" s="8"/>
      <c r="B160" s="16"/>
      <c r="C160" s="22" t="s">
        <v>151</v>
      </c>
      <c r="D160" s="23" t="s">
        <v>152</v>
      </c>
      <c r="E160" s="70"/>
      <c r="F160" s="20">
        <v>566728.80000000005</v>
      </c>
      <c r="G160" s="20">
        <f t="shared" si="9"/>
        <v>566728.80000000005</v>
      </c>
      <c r="H160" s="20">
        <v>0</v>
      </c>
      <c r="I160" s="20">
        <v>199052.79999999999</v>
      </c>
      <c r="J160" s="13">
        <f t="shared" si="7"/>
        <v>199052.79999999999</v>
      </c>
      <c r="K160" s="20">
        <v>0</v>
      </c>
      <c r="L160" s="20">
        <v>250306.9</v>
      </c>
      <c r="M160" s="56">
        <f t="shared" si="8"/>
        <v>250306.9</v>
      </c>
    </row>
    <row r="161" spans="1:13" s="3" customFormat="1" ht="77.5" x14ac:dyDescent="0.35">
      <c r="A161" s="8"/>
      <c r="B161" s="16"/>
      <c r="C161" s="22" t="s">
        <v>265</v>
      </c>
      <c r="D161" s="23" t="s">
        <v>266</v>
      </c>
      <c r="E161" s="70">
        <v>283640</v>
      </c>
      <c r="F161" s="20"/>
      <c r="G161" s="20">
        <f>E161+F161</f>
        <v>283640</v>
      </c>
      <c r="H161" s="20">
        <v>257630</v>
      </c>
      <c r="I161" s="20"/>
      <c r="J161" s="13">
        <f t="shared" si="7"/>
        <v>257630</v>
      </c>
      <c r="K161" s="20"/>
      <c r="L161" s="20"/>
      <c r="M161" s="56"/>
    </row>
    <row r="162" spans="1:13" s="3" customFormat="1" ht="66.75" customHeight="1" x14ac:dyDescent="0.35">
      <c r="A162" s="9" t="s">
        <v>183</v>
      </c>
      <c r="B162" s="16">
        <v>743</v>
      </c>
      <c r="C162" s="22" t="s">
        <v>157</v>
      </c>
      <c r="D162" s="23" t="s">
        <v>158</v>
      </c>
      <c r="E162" s="70">
        <v>25514.1</v>
      </c>
      <c r="F162" s="20"/>
      <c r="G162" s="20">
        <f t="shared" si="9"/>
        <v>25514.1</v>
      </c>
      <c r="H162" s="20">
        <v>65389.5</v>
      </c>
      <c r="I162" s="20"/>
      <c r="J162" s="13">
        <f t="shared" si="7"/>
        <v>65389.5</v>
      </c>
      <c r="K162" s="20">
        <v>48342.5</v>
      </c>
      <c r="L162" s="20"/>
      <c r="M162" s="56">
        <f t="shared" si="8"/>
        <v>48342.5</v>
      </c>
    </row>
    <row r="163" spans="1:13" s="3" customFormat="1" ht="15.5" outlineLevel="1" x14ac:dyDescent="0.35">
      <c r="A163" s="5"/>
      <c r="B163" s="16"/>
      <c r="C163" s="30"/>
      <c r="D163" s="31"/>
      <c r="E163" s="87"/>
      <c r="F163" s="85"/>
      <c r="G163" s="20">
        <f t="shared" si="9"/>
        <v>0</v>
      </c>
      <c r="H163" s="85"/>
      <c r="I163" s="85"/>
      <c r="J163" s="13">
        <f t="shared" si="7"/>
        <v>0</v>
      </c>
      <c r="K163" s="85"/>
      <c r="L163" s="85"/>
      <c r="M163" s="56">
        <f t="shared" si="8"/>
        <v>0</v>
      </c>
    </row>
    <row r="164" spans="1:13" s="3" customFormat="1" ht="15.5" outlineLevel="1" x14ac:dyDescent="0.35">
      <c r="A164" s="5"/>
      <c r="B164" s="16"/>
      <c r="C164" s="30"/>
      <c r="D164" s="31"/>
      <c r="E164" s="87"/>
      <c r="F164" s="85"/>
      <c r="G164" s="20">
        <f t="shared" si="9"/>
        <v>0</v>
      </c>
      <c r="H164" s="85"/>
      <c r="I164" s="85"/>
      <c r="J164" s="13">
        <f t="shared" si="7"/>
        <v>0</v>
      </c>
      <c r="K164" s="85"/>
      <c r="L164" s="85"/>
      <c r="M164" s="56">
        <f t="shared" si="8"/>
        <v>0</v>
      </c>
    </row>
    <row r="165" spans="1:13" ht="32.25" customHeight="1" x14ac:dyDescent="0.3">
      <c r="A165" s="4"/>
      <c r="B165" s="16"/>
      <c r="C165" s="24" t="s">
        <v>47</v>
      </c>
      <c r="D165" s="25" t="s">
        <v>22</v>
      </c>
      <c r="E165" s="72">
        <v>2036791.8</v>
      </c>
      <c r="F165" s="21">
        <f>SUM(F166:F193)</f>
        <v>0.1</v>
      </c>
      <c r="G165" s="19">
        <f t="shared" si="9"/>
        <v>2036791.9000000001</v>
      </c>
      <c r="H165" s="21">
        <f>SUM(H166:H193)</f>
        <v>1931610.5000000002</v>
      </c>
      <c r="I165" s="21">
        <f>SUM(I166:I193)</f>
        <v>0</v>
      </c>
      <c r="J165" s="11">
        <f t="shared" si="7"/>
        <v>1931610.5000000002</v>
      </c>
      <c r="K165" s="21">
        <f>SUM(K166:K193)</f>
        <v>1970984.9</v>
      </c>
      <c r="L165" s="21">
        <f>SUM(L166:L193)</f>
        <v>0</v>
      </c>
      <c r="M165" s="50">
        <f t="shared" si="8"/>
        <v>1970984.9</v>
      </c>
    </row>
    <row r="166" spans="1:13" ht="49.5" customHeight="1" x14ac:dyDescent="0.35">
      <c r="A166" s="8" t="s">
        <v>177</v>
      </c>
      <c r="B166" s="16">
        <v>813</v>
      </c>
      <c r="C166" s="22" t="s">
        <v>112</v>
      </c>
      <c r="D166" s="23" t="s">
        <v>111</v>
      </c>
      <c r="E166" s="70">
        <v>69801.100000000006</v>
      </c>
      <c r="F166" s="20"/>
      <c r="G166" s="20">
        <f t="shared" si="9"/>
        <v>69801.100000000006</v>
      </c>
      <c r="H166" s="20">
        <v>23888.9</v>
      </c>
      <c r="I166" s="20"/>
      <c r="J166" s="13">
        <f t="shared" si="7"/>
        <v>23888.9</v>
      </c>
      <c r="K166" s="20">
        <v>0</v>
      </c>
      <c r="L166" s="20"/>
      <c r="M166" s="56">
        <f t="shared" si="8"/>
        <v>0</v>
      </c>
    </row>
    <row r="167" spans="1:13" ht="63.75" customHeight="1" x14ac:dyDescent="0.35">
      <c r="A167" s="8" t="s">
        <v>169</v>
      </c>
      <c r="B167" s="16">
        <v>750</v>
      </c>
      <c r="C167" s="22" t="s">
        <v>48</v>
      </c>
      <c r="D167" s="23" t="s">
        <v>223</v>
      </c>
      <c r="E167" s="70">
        <v>16112.9</v>
      </c>
      <c r="F167" s="20"/>
      <c r="G167" s="20">
        <f t="shared" si="9"/>
        <v>16112.9</v>
      </c>
      <c r="H167" s="20">
        <v>16631.7</v>
      </c>
      <c r="I167" s="20"/>
      <c r="J167" s="13">
        <f t="shared" si="7"/>
        <v>16631.7</v>
      </c>
      <c r="K167" s="20">
        <v>17193.7</v>
      </c>
      <c r="L167" s="20"/>
      <c r="M167" s="56">
        <f t="shared" si="8"/>
        <v>17193.7</v>
      </c>
    </row>
    <row r="168" spans="1:13" ht="63" customHeight="1" x14ac:dyDescent="0.35">
      <c r="A168" s="8" t="s">
        <v>169</v>
      </c>
      <c r="B168" s="16">
        <v>750</v>
      </c>
      <c r="C168" s="26" t="s">
        <v>60</v>
      </c>
      <c r="D168" s="23" t="s">
        <v>94</v>
      </c>
      <c r="E168" s="70">
        <v>1595.1</v>
      </c>
      <c r="F168" s="20"/>
      <c r="G168" s="20">
        <f t="shared" si="9"/>
        <v>1595.1</v>
      </c>
      <c r="H168" s="20">
        <v>66.7</v>
      </c>
      <c r="I168" s="20"/>
      <c r="J168" s="13">
        <f t="shared" si="7"/>
        <v>66.7</v>
      </c>
      <c r="K168" s="20">
        <v>59.9</v>
      </c>
      <c r="L168" s="20"/>
      <c r="M168" s="56">
        <f t="shared" si="8"/>
        <v>59.9</v>
      </c>
    </row>
    <row r="169" spans="1:13" ht="49.5" customHeight="1" x14ac:dyDescent="0.35">
      <c r="A169" s="8" t="s">
        <v>177</v>
      </c>
      <c r="B169" s="16">
        <v>813</v>
      </c>
      <c r="C169" s="22" t="s">
        <v>49</v>
      </c>
      <c r="D169" s="23" t="s">
        <v>14</v>
      </c>
      <c r="E169" s="70">
        <v>17728.3</v>
      </c>
      <c r="F169" s="20"/>
      <c r="G169" s="20">
        <f t="shared" si="9"/>
        <v>17728.3</v>
      </c>
      <c r="H169" s="20">
        <v>18987.8</v>
      </c>
      <c r="I169" s="20"/>
      <c r="J169" s="13">
        <f t="shared" si="7"/>
        <v>18987.8</v>
      </c>
      <c r="K169" s="20">
        <v>18937.7</v>
      </c>
      <c r="L169" s="20"/>
      <c r="M169" s="56">
        <f t="shared" si="8"/>
        <v>18937.7</v>
      </c>
    </row>
    <row r="170" spans="1:13" ht="54.75" customHeight="1" x14ac:dyDescent="0.35">
      <c r="A170" s="8" t="s">
        <v>177</v>
      </c>
      <c r="B170" s="16">
        <v>813</v>
      </c>
      <c r="C170" s="22" t="s">
        <v>50</v>
      </c>
      <c r="D170" s="23" t="s">
        <v>93</v>
      </c>
      <c r="E170" s="70">
        <v>68256.399999999994</v>
      </c>
      <c r="F170" s="20"/>
      <c r="G170" s="20">
        <f t="shared" si="9"/>
        <v>68256.399999999994</v>
      </c>
      <c r="H170" s="20">
        <v>45350.8</v>
      </c>
      <c r="I170" s="20"/>
      <c r="J170" s="13">
        <f t="shared" si="7"/>
        <v>45350.8</v>
      </c>
      <c r="K170" s="20">
        <v>45950</v>
      </c>
      <c r="L170" s="20"/>
      <c r="M170" s="56">
        <f t="shared" si="8"/>
        <v>45950</v>
      </c>
    </row>
    <row r="171" spans="1:13" ht="137.25" customHeight="1" x14ac:dyDescent="0.35">
      <c r="A171" s="8" t="s">
        <v>175</v>
      </c>
      <c r="B171" s="16">
        <v>808</v>
      </c>
      <c r="C171" s="22" t="s">
        <v>51</v>
      </c>
      <c r="D171" s="23" t="s">
        <v>222</v>
      </c>
      <c r="E171" s="70">
        <v>49898.2</v>
      </c>
      <c r="F171" s="20"/>
      <c r="G171" s="20">
        <f t="shared" si="9"/>
        <v>49898.2</v>
      </c>
      <c r="H171" s="20">
        <v>44360.2</v>
      </c>
      <c r="I171" s="20"/>
      <c r="J171" s="13">
        <f t="shared" si="7"/>
        <v>44360.2</v>
      </c>
      <c r="K171" s="20">
        <v>44252.6</v>
      </c>
      <c r="L171" s="20"/>
      <c r="M171" s="56">
        <f t="shared" si="8"/>
        <v>44252.6</v>
      </c>
    </row>
    <row r="172" spans="1:13" ht="62" collapsed="1" x14ac:dyDescent="0.35">
      <c r="A172" s="4"/>
      <c r="B172" s="16"/>
      <c r="C172" s="22" t="s">
        <v>52</v>
      </c>
      <c r="D172" s="23" t="s">
        <v>143</v>
      </c>
      <c r="E172" s="70">
        <v>4214.1000000000004</v>
      </c>
      <c r="F172" s="20"/>
      <c r="G172" s="20">
        <f t="shared" si="9"/>
        <v>4214.1000000000004</v>
      </c>
      <c r="H172" s="20">
        <v>3795.8</v>
      </c>
      <c r="I172" s="20"/>
      <c r="J172" s="13">
        <f t="shared" si="7"/>
        <v>3795.8</v>
      </c>
      <c r="K172" s="20">
        <v>3896.7</v>
      </c>
      <c r="L172" s="20"/>
      <c r="M172" s="56">
        <f t="shared" si="8"/>
        <v>3896.7</v>
      </c>
    </row>
    <row r="173" spans="1:13" ht="52" outlineLevel="1" x14ac:dyDescent="0.35">
      <c r="A173" s="8" t="s">
        <v>168</v>
      </c>
      <c r="B173" s="16">
        <v>745</v>
      </c>
      <c r="C173" s="28"/>
      <c r="D173" s="29"/>
      <c r="E173" s="70">
        <v>0</v>
      </c>
      <c r="F173" s="20"/>
      <c r="G173" s="20">
        <f t="shared" si="9"/>
        <v>0</v>
      </c>
      <c r="H173" s="20">
        <v>0</v>
      </c>
      <c r="I173" s="20"/>
      <c r="J173" s="13">
        <f t="shared" si="7"/>
        <v>0</v>
      </c>
      <c r="K173" s="20">
        <v>0</v>
      </c>
      <c r="L173" s="20"/>
      <c r="M173" s="56">
        <f t="shared" si="8"/>
        <v>0</v>
      </c>
    </row>
    <row r="174" spans="1:13" ht="77.25" customHeight="1" x14ac:dyDescent="0.35">
      <c r="A174" s="8" t="s">
        <v>175</v>
      </c>
      <c r="B174" s="16">
        <v>808</v>
      </c>
      <c r="C174" s="22" t="s">
        <v>53</v>
      </c>
      <c r="D174" s="23" t="s">
        <v>212</v>
      </c>
      <c r="E174" s="70">
        <v>26947.4</v>
      </c>
      <c r="F174" s="20"/>
      <c r="G174" s="20">
        <f t="shared" si="9"/>
        <v>26947.4</v>
      </c>
      <c r="H174" s="20">
        <v>25142.5</v>
      </c>
      <c r="I174" s="20"/>
      <c r="J174" s="13">
        <f t="shared" si="7"/>
        <v>25142.5</v>
      </c>
      <c r="K174" s="20">
        <v>27921.5</v>
      </c>
      <c r="L174" s="20"/>
      <c r="M174" s="56">
        <f t="shared" si="8"/>
        <v>27921.5</v>
      </c>
    </row>
    <row r="175" spans="1:13" ht="77.5" x14ac:dyDescent="0.35">
      <c r="A175" s="8" t="s">
        <v>168</v>
      </c>
      <c r="B175" s="16">
        <v>745</v>
      </c>
      <c r="C175" s="22" t="s">
        <v>54</v>
      </c>
      <c r="D175" s="23" t="s">
        <v>92</v>
      </c>
      <c r="E175" s="70">
        <v>16508.099999999999</v>
      </c>
      <c r="F175" s="20"/>
      <c r="G175" s="20">
        <f t="shared" si="9"/>
        <v>16508.099999999999</v>
      </c>
      <c r="H175" s="20">
        <v>17167.900000000001</v>
      </c>
      <c r="I175" s="20"/>
      <c r="J175" s="13">
        <f t="shared" si="7"/>
        <v>17167.900000000001</v>
      </c>
      <c r="K175" s="20">
        <v>17854.900000000001</v>
      </c>
      <c r="L175" s="20"/>
      <c r="M175" s="56">
        <f t="shared" si="8"/>
        <v>17854.900000000001</v>
      </c>
    </row>
    <row r="176" spans="1:13" ht="108.5" x14ac:dyDescent="0.35">
      <c r="A176" s="9" t="s">
        <v>184</v>
      </c>
      <c r="B176" s="16">
        <v>745</v>
      </c>
      <c r="C176" s="22" t="s">
        <v>55</v>
      </c>
      <c r="D176" s="23" t="s">
        <v>221</v>
      </c>
      <c r="E176" s="70">
        <v>53.4</v>
      </c>
      <c r="F176" s="20">
        <v>0.1</v>
      </c>
      <c r="G176" s="20">
        <f t="shared" si="9"/>
        <v>53.5</v>
      </c>
      <c r="H176" s="20">
        <v>55.6</v>
      </c>
      <c r="I176" s="20"/>
      <c r="J176" s="13">
        <f t="shared" si="7"/>
        <v>55.6</v>
      </c>
      <c r="K176" s="20">
        <v>57.8</v>
      </c>
      <c r="L176" s="20"/>
      <c r="M176" s="56">
        <f t="shared" si="8"/>
        <v>57.8</v>
      </c>
    </row>
    <row r="177" spans="1:13" ht="52" x14ac:dyDescent="0.35">
      <c r="A177" s="8" t="s">
        <v>168</v>
      </c>
      <c r="B177" s="16">
        <v>745</v>
      </c>
      <c r="C177" s="22" t="s">
        <v>56</v>
      </c>
      <c r="D177" s="23" t="s">
        <v>91</v>
      </c>
      <c r="E177" s="70">
        <v>452890</v>
      </c>
      <c r="F177" s="20"/>
      <c r="G177" s="20">
        <f t="shared" si="9"/>
        <v>452890</v>
      </c>
      <c r="H177" s="20">
        <v>452829.5</v>
      </c>
      <c r="I177" s="20"/>
      <c r="J177" s="13">
        <f t="shared" si="7"/>
        <v>452829.5</v>
      </c>
      <c r="K177" s="20">
        <v>452829.5</v>
      </c>
      <c r="L177" s="20"/>
      <c r="M177" s="56">
        <f t="shared" si="8"/>
        <v>452829.5</v>
      </c>
    </row>
    <row r="178" spans="1:13" ht="52" outlineLevel="1" x14ac:dyDescent="0.35">
      <c r="A178" s="8" t="s">
        <v>168</v>
      </c>
      <c r="B178" s="16">
        <v>745</v>
      </c>
      <c r="C178" s="28"/>
      <c r="D178" s="29"/>
      <c r="E178" s="70">
        <v>0</v>
      </c>
      <c r="F178" s="20"/>
      <c r="G178" s="20">
        <f t="shared" si="9"/>
        <v>0</v>
      </c>
      <c r="H178" s="20">
        <v>0</v>
      </c>
      <c r="I178" s="20"/>
      <c r="J178" s="13">
        <f t="shared" si="7"/>
        <v>0</v>
      </c>
      <c r="K178" s="20">
        <v>0</v>
      </c>
      <c r="L178" s="20"/>
      <c r="M178" s="56">
        <f t="shared" si="8"/>
        <v>0</v>
      </c>
    </row>
    <row r="179" spans="1:13" ht="52" outlineLevel="1" x14ac:dyDescent="0.35">
      <c r="A179" s="8" t="s">
        <v>168</v>
      </c>
      <c r="B179" s="16">
        <v>745</v>
      </c>
      <c r="C179" s="28"/>
      <c r="D179" s="29"/>
      <c r="E179" s="70">
        <v>0</v>
      </c>
      <c r="F179" s="20"/>
      <c r="G179" s="20">
        <f t="shared" si="9"/>
        <v>0</v>
      </c>
      <c r="H179" s="20">
        <v>0</v>
      </c>
      <c r="I179" s="20"/>
      <c r="J179" s="13">
        <f t="shared" si="7"/>
        <v>0</v>
      </c>
      <c r="K179" s="20">
        <v>0</v>
      </c>
      <c r="L179" s="20"/>
      <c r="M179" s="56">
        <f t="shared" si="8"/>
        <v>0</v>
      </c>
    </row>
    <row r="180" spans="1:13" ht="52" outlineLevel="1" x14ac:dyDescent="0.35">
      <c r="A180" s="8" t="s">
        <v>168</v>
      </c>
      <c r="B180" s="16">
        <v>745</v>
      </c>
      <c r="C180" s="28"/>
      <c r="D180" s="29"/>
      <c r="E180" s="70">
        <v>0</v>
      </c>
      <c r="F180" s="20"/>
      <c r="G180" s="20">
        <f t="shared" si="9"/>
        <v>0</v>
      </c>
      <c r="H180" s="20">
        <v>0</v>
      </c>
      <c r="I180" s="20"/>
      <c r="J180" s="13">
        <f t="shared" si="7"/>
        <v>0</v>
      </c>
      <c r="K180" s="20">
        <v>0</v>
      </c>
      <c r="L180" s="20"/>
      <c r="M180" s="56">
        <f t="shared" si="8"/>
        <v>0</v>
      </c>
    </row>
    <row r="181" spans="1:13" ht="93" x14ac:dyDescent="0.35">
      <c r="A181" s="8" t="s">
        <v>171</v>
      </c>
      <c r="B181" s="16">
        <v>773</v>
      </c>
      <c r="C181" s="22" t="s">
        <v>57</v>
      </c>
      <c r="D181" s="23" t="s">
        <v>293</v>
      </c>
      <c r="E181" s="70">
        <v>238268</v>
      </c>
      <c r="F181" s="20"/>
      <c r="G181" s="20">
        <f t="shared" si="9"/>
        <v>238268</v>
      </c>
      <c r="H181" s="20">
        <v>238268</v>
      </c>
      <c r="I181" s="20"/>
      <c r="J181" s="13">
        <f t="shared" si="7"/>
        <v>238268</v>
      </c>
      <c r="K181" s="20">
        <v>238268</v>
      </c>
      <c r="L181" s="20"/>
      <c r="M181" s="56">
        <f t="shared" si="8"/>
        <v>238268</v>
      </c>
    </row>
    <row r="182" spans="1:13" ht="46.5" x14ac:dyDescent="0.35">
      <c r="A182" s="8"/>
      <c r="B182" s="16"/>
      <c r="C182" s="22" t="s">
        <v>260</v>
      </c>
      <c r="D182" s="23" t="s">
        <v>261</v>
      </c>
      <c r="E182" s="70">
        <v>8290.6</v>
      </c>
      <c r="F182" s="20"/>
      <c r="G182" s="20">
        <f t="shared" si="9"/>
        <v>8290.6</v>
      </c>
      <c r="H182" s="20">
        <v>8290.6</v>
      </c>
      <c r="I182" s="20"/>
      <c r="J182" s="13">
        <f t="shared" si="7"/>
        <v>8290.6</v>
      </c>
      <c r="K182" s="20">
        <v>8290.6</v>
      </c>
      <c r="L182" s="20"/>
      <c r="M182" s="56">
        <f t="shared" si="8"/>
        <v>8290.6</v>
      </c>
    </row>
    <row r="183" spans="1:13" ht="52" outlineLevel="1" x14ac:dyDescent="0.35">
      <c r="A183" s="8" t="s">
        <v>168</v>
      </c>
      <c r="B183" s="16">
        <v>745</v>
      </c>
      <c r="C183" s="28"/>
      <c r="D183" s="29"/>
      <c r="E183" s="70">
        <v>0</v>
      </c>
      <c r="F183" s="20"/>
      <c r="G183" s="20">
        <f t="shared" si="9"/>
        <v>0</v>
      </c>
      <c r="H183" s="20">
        <v>0</v>
      </c>
      <c r="I183" s="20"/>
      <c r="J183" s="13">
        <f t="shared" si="7"/>
        <v>0</v>
      </c>
      <c r="K183" s="20">
        <v>0</v>
      </c>
      <c r="L183" s="20"/>
      <c r="M183" s="56">
        <f t="shared" si="8"/>
        <v>0</v>
      </c>
    </row>
    <row r="184" spans="1:13" ht="39" customHeight="1" x14ac:dyDescent="0.35">
      <c r="A184" s="8" t="s">
        <v>177</v>
      </c>
      <c r="B184" s="16">
        <v>813</v>
      </c>
      <c r="C184" s="22" t="s">
        <v>81</v>
      </c>
      <c r="D184" s="23" t="s">
        <v>113</v>
      </c>
      <c r="E184" s="70">
        <v>5103.1000000000004</v>
      </c>
      <c r="F184" s="20"/>
      <c r="G184" s="20">
        <f t="shared" si="9"/>
        <v>5103.1000000000004</v>
      </c>
      <c r="H184" s="20">
        <v>4758.3</v>
      </c>
      <c r="I184" s="20"/>
      <c r="J184" s="13">
        <f t="shared" si="7"/>
        <v>4758.3</v>
      </c>
      <c r="K184" s="20">
        <v>4749.1000000000004</v>
      </c>
      <c r="L184" s="20"/>
      <c r="M184" s="56">
        <f t="shared" si="8"/>
        <v>4749.1000000000004</v>
      </c>
    </row>
    <row r="185" spans="1:13" ht="93" outlineLevel="1" x14ac:dyDescent="0.35">
      <c r="A185" s="8" t="s">
        <v>177</v>
      </c>
      <c r="B185" s="16">
        <v>813</v>
      </c>
      <c r="C185" s="22" t="s">
        <v>83</v>
      </c>
      <c r="D185" s="23" t="s">
        <v>115</v>
      </c>
      <c r="E185" s="70">
        <v>0</v>
      </c>
      <c r="F185" s="20"/>
      <c r="G185" s="20">
        <f t="shared" si="9"/>
        <v>0</v>
      </c>
      <c r="H185" s="20">
        <v>0</v>
      </c>
      <c r="I185" s="20"/>
      <c r="J185" s="13">
        <f t="shared" si="7"/>
        <v>0</v>
      </c>
      <c r="K185" s="20">
        <v>0</v>
      </c>
      <c r="L185" s="20"/>
      <c r="M185" s="56">
        <f t="shared" si="8"/>
        <v>0</v>
      </c>
    </row>
    <row r="186" spans="1:13" ht="63.75" customHeight="1" outlineLevel="1" x14ac:dyDescent="0.35">
      <c r="A186" s="8" t="s">
        <v>177</v>
      </c>
      <c r="B186" s="16">
        <v>813</v>
      </c>
      <c r="C186" s="22" t="s">
        <v>84</v>
      </c>
      <c r="D186" s="23" t="s">
        <v>142</v>
      </c>
      <c r="E186" s="70">
        <v>0</v>
      </c>
      <c r="F186" s="20"/>
      <c r="G186" s="20">
        <f t="shared" si="9"/>
        <v>0</v>
      </c>
      <c r="H186" s="20">
        <v>0</v>
      </c>
      <c r="I186" s="20"/>
      <c r="J186" s="13">
        <f t="shared" si="7"/>
        <v>0</v>
      </c>
      <c r="K186" s="20">
        <v>0</v>
      </c>
      <c r="L186" s="20"/>
      <c r="M186" s="56">
        <f t="shared" si="8"/>
        <v>0</v>
      </c>
    </row>
    <row r="187" spans="1:13" ht="79.5" customHeight="1" x14ac:dyDescent="0.35">
      <c r="A187" s="8" t="s">
        <v>177</v>
      </c>
      <c r="B187" s="16">
        <v>813</v>
      </c>
      <c r="C187" s="22" t="s">
        <v>82</v>
      </c>
      <c r="D187" s="23" t="s">
        <v>114</v>
      </c>
      <c r="E187" s="70">
        <v>0</v>
      </c>
      <c r="F187" s="20"/>
      <c r="G187" s="20">
        <f t="shared" si="9"/>
        <v>0</v>
      </c>
      <c r="H187" s="20">
        <v>616.20000000000005</v>
      </c>
      <c r="I187" s="20"/>
      <c r="J187" s="13">
        <f t="shared" si="7"/>
        <v>616.20000000000005</v>
      </c>
      <c r="K187" s="20">
        <v>1935</v>
      </c>
      <c r="L187" s="20"/>
      <c r="M187" s="56">
        <f t="shared" si="8"/>
        <v>1935</v>
      </c>
    </row>
    <row r="188" spans="1:13" ht="111" customHeight="1" x14ac:dyDescent="0.35">
      <c r="A188" s="8" t="s">
        <v>163</v>
      </c>
      <c r="B188" s="16">
        <v>734</v>
      </c>
      <c r="C188" s="22" t="s">
        <v>89</v>
      </c>
      <c r="D188" s="23" t="s">
        <v>21</v>
      </c>
      <c r="E188" s="70">
        <v>161048.79999999999</v>
      </c>
      <c r="F188" s="20"/>
      <c r="G188" s="20">
        <f t="shared" si="9"/>
        <v>161048.79999999999</v>
      </c>
      <c r="H188" s="20">
        <v>166678.1</v>
      </c>
      <c r="I188" s="20"/>
      <c r="J188" s="13">
        <f t="shared" si="7"/>
        <v>166678.1</v>
      </c>
      <c r="K188" s="20">
        <v>172532.5</v>
      </c>
      <c r="L188" s="20"/>
      <c r="M188" s="56">
        <f t="shared" si="8"/>
        <v>172532.5</v>
      </c>
    </row>
    <row r="189" spans="1:13" ht="65" outlineLevel="1" x14ac:dyDescent="0.35">
      <c r="A189" s="8" t="s">
        <v>166</v>
      </c>
      <c r="B189" s="16">
        <v>739</v>
      </c>
      <c r="C189" s="28"/>
      <c r="D189" s="29"/>
      <c r="E189" s="70">
        <v>0</v>
      </c>
      <c r="F189" s="20"/>
      <c r="G189" s="20">
        <f t="shared" si="9"/>
        <v>0</v>
      </c>
      <c r="H189" s="20">
        <v>0</v>
      </c>
      <c r="I189" s="20"/>
      <c r="J189" s="13">
        <f t="shared" si="7"/>
        <v>0</v>
      </c>
      <c r="K189" s="20">
        <v>0</v>
      </c>
      <c r="L189" s="20"/>
      <c r="M189" s="56">
        <f t="shared" si="8"/>
        <v>0</v>
      </c>
    </row>
    <row r="190" spans="1:13" ht="46.5" x14ac:dyDescent="0.35">
      <c r="A190" s="4"/>
      <c r="B190" s="16"/>
      <c r="C190" s="22" t="s">
        <v>294</v>
      </c>
      <c r="D190" s="23" t="s">
        <v>15</v>
      </c>
      <c r="E190" s="70">
        <v>7586.5</v>
      </c>
      <c r="F190" s="20"/>
      <c r="G190" s="20">
        <f t="shared" si="9"/>
        <v>7586.5</v>
      </c>
      <c r="H190" s="20">
        <v>0</v>
      </c>
      <c r="I190" s="20"/>
      <c r="J190" s="13">
        <f t="shared" si="7"/>
        <v>0</v>
      </c>
      <c r="K190" s="20">
        <v>0</v>
      </c>
      <c r="L190" s="20"/>
      <c r="M190" s="56">
        <f t="shared" si="8"/>
        <v>0</v>
      </c>
    </row>
    <row r="191" spans="1:13" ht="52" collapsed="1" x14ac:dyDescent="0.35">
      <c r="A191" s="8" t="s">
        <v>168</v>
      </c>
      <c r="B191" s="16">
        <v>745</v>
      </c>
      <c r="C191" s="22" t="s">
        <v>58</v>
      </c>
      <c r="D191" s="23" t="s">
        <v>103</v>
      </c>
      <c r="E191" s="70">
        <v>846786.6</v>
      </c>
      <c r="F191" s="20"/>
      <c r="G191" s="20">
        <f t="shared" si="9"/>
        <v>846786.6</v>
      </c>
      <c r="H191" s="20">
        <v>816893.1</v>
      </c>
      <c r="I191" s="20"/>
      <c r="J191" s="13">
        <f t="shared" si="7"/>
        <v>816893.1</v>
      </c>
      <c r="K191" s="20">
        <v>866726.7</v>
      </c>
      <c r="L191" s="20"/>
      <c r="M191" s="56">
        <f t="shared" si="8"/>
        <v>866726.7</v>
      </c>
    </row>
    <row r="192" spans="1:13" ht="43.5" customHeight="1" x14ac:dyDescent="0.35">
      <c r="A192" s="8" t="s">
        <v>169</v>
      </c>
      <c r="B192" s="16">
        <v>750</v>
      </c>
      <c r="C192" s="22" t="s">
        <v>59</v>
      </c>
      <c r="D192" s="23" t="s">
        <v>128</v>
      </c>
      <c r="E192" s="70">
        <v>45703.199999999997</v>
      </c>
      <c r="F192" s="20"/>
      <c r="G192" s="20">
        <f t="shared" si="9"/>
        <v>45703.199999999997</v>
      </c>
      <c r="H192" s="20">
        <v>47828.800000000003</v>
      </c>
      <c r="I192" s="20"/>
      <c r="J192" s="13">
        <f t="shared" si="7"/>
        <v>47828.800000000003</v>
      </c>
      <c r="K192" s="20">
        <v>49528.7</v>
      </c>
      <c r="L192" s="20"/>
      <c r="M192" s="56">
        <f t="shared" si="8"/>
        <v>49528.7</v>
      </c>
    </row>
    <row r="193" spans="1:13" ht="15.5" outlineLevel="1" x14ac:dyDescent="0.35">
      <c r="A193" s="4"/>
      <c r="B193" s="16"/>
      <c r="C193" s="28"/>
      <c r="D193" s="29"/>
      <c r="E193" s="86"/>
      <c r="F193" s="36"/>
      <c r="G193" s="20">
        <f t="shared" si="9"/>
        <v>0</v>
      </c>
      <c r="H193" s="36"/>
      <c r="I193" s="36"/>
      <c r="J193" s="13">
        <f t="shared" si="7"/>
        <v>0</v>
      </c>
      <c r="K193" s="36"/>
      <c r="L193" s="36"/>
      <c r="M193" s="56">
        <f t="shared" si="8"/>
        <v>0</v>
      </c>
    </row>
    <row r="194" spans="1:13" ht="15" x14ac:dyDescent="0.3">
      <c r="A194" s="4"/>
      <c r="B194" s="16"/>
      <c r="C194" s="24" t="s">
        <v>61</v>
      </c>
      <c r="D194" s="25" t="s">
        <v>10</v>
      </c>
      <c r="E194" s="71">
        <v>1237286.2</v>
      </c>
      <c r="F194" s="11">
        <f>SUM(F195:F229)</f>
        <v>59199.8</v>
      </c>
      <c r="G194" s="19">
        <f t="shared" si="9"/>
        <v>1296486</v>
      </c>
      <c r="H194" s="11">
        <f>SUM(H195:H231)</f>
        <v>613597</v>
      </c>
      <c r="I194" s="11">
        <v>0</v>
      </c>
      <c r="J194" s="11">
        <f t="shared" si="7"/>
        <v>613597</v>
      </c>
      <c r="K194" s="11">
        <f>SUM(K195:K231)</f>
        <v>415932.8</v>
      </c>
      <c r="L194" s="11">
        <v>0</v>
      </c>
      <c r="M194" s="50">
        <f t="shared" si="8"/>
        <v>415932.8</v>
      </c>
    </row>
    <row r="195" spans="1:13" ht="108.5" x14ac:dyDescent="0.35">
      <c r="A195" s="9" t="s">
        <v>185</v>
      </c>
      <c r="B195" s="16">
        <v>734</v>
      </c>
      <c r="C195" s="26" t="s">
        <v>138</v>
      </c>
      <c r="D195" s="23" t="s">
        <v>139</v>
      </c>
      <c r="E195" s="70">
        <v>7872.2</v>
      </c>
      <c r="F195" s="20"/>
      <c r="G195" s="20">
        <f t="shared" si="9"/>
        <v>7872.2</v>
      </c>
      <c r="H195" s="20">
        <v>8188.7</v>
      </c>
      <c r="I195" s="20"/>
      <c r="J195" s="13">
        <f t="shared" si="7"/>
        <v>8188.7</v>
      </c>
      <c r="K195" s="20">
        <v>8517.7999999999993</v>
      </c>
      <c r="L195" s="20"/>
      <c r="M195" s="56">
        <f t="shared" si="8"/>
        <v>8517.7999999999993</v>
      </c>
    </row>
    <row r="196" spans="1:13" ht="15.5" outlineLevel="1" x14ac:dyDescent="0.35">
      <c r="A196" s="4"/>
      <c r="B196" s="16"/>
      <c r="C196" s="28"/>
      <c r="D196" s="29"/>
      <c r="E196" s="70">
        <v>0</v>
      </c>
      <c r="F196" s="20"/>
      <c r="G196" s="20">
        <f t="shared" si="9"/>
        <v>0</v>
      </c>
      <c r="H196" s="20">
        <v>0</v>
      </c>
      <c r="I196" s="20"/>
      <c r="J196" s="13">
        <f t="shared" si="7"/>
        <v>0</v>
      </c>
      <c r="K196" s="20">
        <v>0</v>
      </c>
      <c r="L196" s="20"/>
      <c r="M196" s="56">
        <f t="shared" si="8"/>
        <v>0</v>
      </c>
    </row>
    <row r="197" spans="1:13" ht="15.5" outlineLevel="1" x14ac:dyDescent="0.35">
      <c r="A197" s="4"/>
      <c r="B197" s="16"/>
      <c r="C197" s="28"/>
      <c r="D197" s="29"/>
      <c r="E197" s="70">
        <v>0</v>
      </c>
      <c r="F197" s="20"/>
      <c r="G197" s="20">
        <f t="shared" si="9"/>
        <v>0</v>
      </c>
      <c r="H197" s="20">
        <v>0</v>
      </c>
      <c r="I197" s="20"/>
      <c r="J197" s="13">
        <f t="shared" si="7"/>
        <v>0</v>
      </c>
      <c r="K197" s="20">
        <v>0</v>
      </c>
      <c r="L197" s="20"/>
      <c r="M197" s="56">
        <f t="shared" si="8"/>
        <v>0</v>
      </c>
    </row>
    <row r="198" spans="1:13" ht="15.5" outlineLevel="1" x14ac:dyDescent="0.35">
      <c r="A198" s="4"/>
      <c r="B198" s="16"/>
      <c r="C198" s="28"/>
      <c r="D198" s="29"/>
      <c r="E198" s="70">
        <v>0</v>
      </c>
      <c r="F198" s="20"/>
      <c r="G198" s="20">
        <f t="shared" si="9"/>
        <v>0</v>
      </c>
      <c r="H198" s="20">
        <v>0</v>
      </c>
      <c r="I198" s="20"/>
      <c r="J198" s="13">
        <f t="shared" si="7"/>
        <v>0</v>
      </c>
      <c r="K198" s="20">
        <v>0</v>
      </c>
      <c r="L198" s="20"/>
      <c r="M198" s="56">
        <f t="shared" si="8"/>
        <v>0</v>
      </c>
    </row>
    <row r="199" spans="1:13" ht="52" x14ac:dyDescent="0.35">
      <c r="A199" s="8" t="s">
        <v>163</v>
      </c>
      <c r="B199" s="16">
        <v>734</v>
      </c>
      <c r="C199" s="26" t="s">
        <v>62</v>
      </c>
      <c r="D199" s="23" t="s">
        <v>66</v>
      </c>
      <c r="E199" s="70">
        <v>56638.400000000001</v>
      </c>
      <c r="F199" s="20"/>
      <c r="G199" s="20">
        <f t="shared" si="9"/>
        <v>56638.400000000001</v>
      </c>
      <c r="H199" s="20">
        <v>56638.400000000001</v>
      </c>
      <c r="I199" s="20"/>
      <c r="J199" s="13">
        <f t="shared" si="7"/>
        <v>56638.400000000001</v>
      </c>
      <c r="K199" s="20">
        <v>56638.400000000001</v>
      </c>
      <c r="L199" s="20"/>
      <c r="M199" s="56">
        <f t="shared" si="8"/>
        <v>56638.400000000001</v>
      </c>
    </row>
    <row r="200" spans="1:13" ht="62" x14ac:dyDescent="0.35">
      <c r="A200" s="8" t="s">
        <v>163</v>
      </c>
      <c r="B200" s="16">
        <v>734</v>
      </c>
      <c r="C200" s="26" t="s">
        <v>75</v>
      </c>
      <c r="D200" s="23" t="s">
        <v>108</v>
      </c>
      <c r="E200" s="70">
        <v>92303</v>
      </c>
      <c r="F200" s="20"/>
      <c r="G200" s="20">
        <f t="shared" si="9"/>
        <v>92303</v>
      </c>
      <c r="H200" s="20">
        <v>24002.5</v>
      </c>
      <c r="I200" s="20"/>
      <c r="J200" s="13">
        <f t="shared" si="7"/>
        <v>24002.5</v>
      </c>
      <c r="K200" s="20">
        <v>0</v>
      </c>
      <c r="L200" s="20"/>
      <c r="M200" s="56">
        <f t="shared" si="8"/>
        <v>0</v>
      </c>
    </row>
    <row r="201" spans="1:13" ht="52" outlineLevel="1" x14ac:dyDescent="0.35">
      <c r="A201" s="8" t="s">
        <v>163</v>
      </c>
      <c r="B201" s="16">
        <v>734</v>
      </c>
      <c r="C201" s="28"/>
      <c r="D201" s="29"/>
      <c r="E201" s="70">
        <v>0</v>
      </c>
      <c r="F201" s="20"/>
      <c r="G201" s="20">
        <f t="shared" si="9"/>
        <v>0</v>
      </c>
      <c r="H201" s="20">
        <v>0</v>
      </c>
      <c r="I201" s="20"/>
      <c r="J201" s="13">
        <f t="shared" si="7"/>
        <v>0</v>
      </c>
      <c r="K201" s="20">
        <v>0</v>
      </c>
      <c r="L201" s="20"/>
      <c r="M201" s="56">
        <f t="shared" si="8"/>
        <v>0</v>
      </c>
    </row>
    <row r="202" spans="1:13" ht="62" x14ac:dyDescent="0.35">
      <c r="A202" s="8" t="s">
        <v>163</v>
      </c>
      <c r="B202" s="16">
        <v>734</v>
      </c>
      <c r="C202" s="26" t="s">
        <v>69</v>
      </c>
      <c r="D202" s="23" t="s">
        <v>107</v>
      </c>
      <c r="E202" s="70">
        <v>84615</v>
      </c>
      <c r="F202" s="20"/>
      <c r="G202" s="20">
        <f t="shared" si="9"/>
        <v>84615</v>
      </c>
      <c r="H202" s="20">
        <v>45955</v>
      </c>
      <c r="I202" s="20"/>
      <c r="J202" s="13">
        <f t="shared" si="7"/>
        <v>45955</v>
      </c>
      <c r="K202" s="20">
        <v>0</v>
      </c>
      <c r="L202" s="20"/>
      <c r="M202" s="56">
        <f t="shared" si="8"/>
        <v>0</v>
      </c>
    </row>
    <row r="203" spans="1:13" ht="15.5" outlineLevel="1" x14ac:dyDescent="0.35">
      <c r="A203" s="4"/>
      <c r="B203" s="16"/>
      <c r="C203" s="28"/>
      <c r="D203" s="29"/>
      <c r="E203" s="70">
        <v>0</v>
      </c>
      <c r="F203" s="20"/>
      <c r="G203" s="20">
        <f t="shared" si="9"/>
        <v>0</v>
      </c>
      <c r="H203" s="20">
        <v>0</v>
      </c>
      <c r="I203" s="20"/>
      <c r="J203" s="13">
        <f t="shared" si="7"/>
        <v>0</v>
      </c>
      <c r="K203" s="20">
        <v>0</v>
      </c>
      <c r="L203" s="20"/>
      <c r="M203" s="56">
        <f t="shared" si="8"/>
        <v>0</v>
      </c>
    </row>
    <row r="204" spans="1:13" ht="232.5" x14ac:dyDescent="0.35">
      <c r="A204" s="8" t="s">
        <v>163</v>
      </c>
      <c r="B204" s="16">
        <v>734</v>
      </c>
      <c r="C204" s="26" t="s">
        <v>78</v>
      </c>
      <c r="D204" s="23" t="s">
        <v>220</v>
      </c>
      <c r="E204" s="70">
        <v>1134.0999999999999</v>
      </c>
      <c r="F204" s="20"/>
      <c r="G204" s="20">
        <f t="shared" si="9"/>
        <v>1134.0999999999999</v>
      </c>
      <c r="H204" s="20">
        <v>1134.0999999999999</v>
      </c>
      <c r="I204" s="20"/>
      <c r="J204" s="13">
        <f t="shared" si="7"/>
        <v>1134.0999999999999</v>
      </c>
      <c r="K204" s="20">
        <v>0</v>
      </c>
      <c r="L204" s="20"/>
      <c r="M204" s="56">
        <f t="shared" si="8"/>
        <v>0</v>
      </c>
    </row>
    <row r="205" spans="1:13" ht="15.5" outlineLevel="2" x14ac:dyDescent="0.35">
      <c r="A205" s="4"/>
      <c r="B205" s="16"/>
      <c r="C205" s="28"/>
      <c r="D205" s="29"/>
      <c r="E205" s="70">
        <v>0</v>
      </c>
      <c r="F205" s="20"/>
      <c r="G205" s="20">
        <f t="shared" si="9"/>
        <v>0</v>
      </c>
      <c r="H205" s="20">
        <v>0</v>
      </c>
      <c r="I205" s="20"/>
      <c r="J205" s="13">
        <f t="shared" si="7"/>
        <v>0</v>
      </c>
      <c r="K205" s="20">
        <v>0</v>
      </c>
      <c r="L205" s="20"/>
      <c r="M205" s="56">
        <f t="shared" si="8"/>
        <v>0</v>
      </c>
    </row>
    <row r="206" spans="1:13" ht="15.5" outlineLevel="2" x14ac:dyDescent="0.35">
      <c r="A206" s="4"/>
      <c r="B206" s="16"/>
      <c r="C206" s="28"/>
      <c r="D206" s="29"/>
      <c r="E206" s="70">
        <v>0</v>
      </c>
      <c r="F206" s="20"/>
      <c r="G206" s="20">
        <f t="shared" si="9"/>
        <v>0</v>
      </c>
      <c r="H206" s="20">
        <v>0</v>
      </c>
      <c r="I206" s="20"/>
      <c r="J206" s="13">
        <f t="shared" si="7"/>
        <v>0</v>
      </c>
      <c r="K206" s="20">
        <v>0</v>
      </c>
      <c r="L206" s="20"/>
      <c r="M206" s="56">
        <f t="shared" si="8"/>
        <v>0</v>
      </c>
    </row>
    <row r="207" spans="1:13" ht="15.5" outlineLevel="2" x14ac:dyDescent="0.35">
      <c r="A207" s="4"/>
      <c r="B207" s="16"/>
      <c r="C207" s="28"/>
      <c r="D207" s="29"/>
      <c r="E207" s="70">
        <v>0</v>
      </c>
      <c r="F207" s="20"/>
      <c r="G207" s="20">
        <f t="shared" si="9"/>
        <v>0</v>
      </c>
      <c r="H207" s="20">
        <v>0</v>
      </c>
      <c r="I207" s="20"/>
      <c r="J207" s="13">
        <f t="shared" si="7"/>
        <v>0</v>
      </c>
      <c r="K207" s="20">
        <v>0</v>
      </c>
      <c r="L207" s="20"/>
      <c r="M207" s="56">
        <f t="shared" si="8"/>
        <v>0</v>
      </c>
    </row>
    <row r="208" spans="1:13" ht="15.5" outlineLevel="1" x14ac:dyDescent="0.35">
      <c r="A208" s="4"/>
      <c r="B208" s="16"/>
      <c r="C208" s="28"/>
      <c r="D208" s="29"/>
      <c r="E208" s="70">
        <v>0</v>
      </c>
      <c r="F208" s="20"/>
      <c r="G208" s="20">
        <f t="shared" si="9"/>
        <v>0</v>
      </c>
      <c r="H208" s="20">
        <v>0</v>
      </c>
      <c r="I208" s="20"/>
      <c r="J208" s="13">
        <f t="shared" ref="J208:J232" si="10">H208+I208</f>
        <v>0</v>
      </c>
      <c r="K208" s="20">
        <v>0</v>
      </c>
      <c r="L208" s="20"/>
      <c r="M208" s="56">
        <f t="shared" ref="M208:M232" si="11">K208+L208</f>
        <v>0</v>
      </c>
    </row>
    <row r="209" spans="1:13" ht="15.5" outlineLevel="1" x14ac:dyDescent="0.35">
      <c r="A209" s="4"/>
      <c r="B209" s="16"/>
      <c r="C209" s="28"/>
      <c r="D209" s="29"/>
      <c r="E209" s="70">
        <v>0</v>
      </c>
      <c r="F209" s="20"/>
      <c r="G209" s="20">
        <f t="shared" ref="G209:G232" si="12">E209+F209</f>
        <v>0</v>
      </c>
      <c r="H209" s="20">
        <v>0</v>
      </c>
      <c r="I209" s="20"/>
      <c r="J209" s="13">
        <f t="shared" si="10"/>
        <v>0</v>
      </c>
      <c r="K209" s="20">
        <v>0</v>
      </c>
      <c r="L209" s="20"/>
      <c r="M209" s="56">
        <f t="shared" si="11"/>
        <v>0</v>
      </c>
    </row>
    <row r="210" spans="1:13" ht="15.5" outlineLevel="1" x14ac:dyDescent="0.35">
      <c r="A210" s="4"/>
      <c r="B210" s="16"/>
      <c r="C210" s="28"/>
      <c r="D210" s="29"/>
      <c r="E210" s="70">
        <v>0</v>
      </c>
      <c r="F210" s="20"/>
      <c r="G210" s="20">
        <f t="shared" si="12"/>
        <v>0</v>
      </c>
      <c r="H210" s="20">
        <v>0</v>
      </c>
      <c r="I210" s="20"/>
      <c r="J210" s="13">
        <f t="shared" si="10"/>
        <v>0</v>
      </c>
      <c r="K210" s="20">
        <v>0</v>
      </c>
      <c r="L210" s="20"/>
      <c r="M210" s="56">
        <f t="shared" si="11"/>
        <v>0</v>
      </c>
    </row>
    <row r="211" spans="1:13" ht="15.5" outlineLevel="1" x14ac:dyDescent="0.35">
      <c r="A211" s="4"/>
      <c r="B211" s="16"/>
      <c r="C211" s="28"/>
      <c r="D211" s="29"/>
      <c r="E211" s="70">
        <v>0</v>
      </c>
      <c r="F211" s="20"/>
      <c r="G211" s="20">
        <f t="shared" si="12"/>
        <v>0</v>
      </c>
      <c r="H211" s="20">
        <v>0</v>
      </c>
      <c r="I211" s="20"/>
      <c r="J211" s="13">
        <f t="shared" si="10"/>
        <v>0</v>
      </c>
      <c r="K211" s="20">
        <v>0</v>
      </c>
      <c r="L211" s="20"/>
      <c r="M211" s="56">
        <f t="shared" si="11"/>
        <v>0</v>
      </c>
    </row>
    <row r="212" spans="1:13" ht="52.5" outlineLevel="1" collapsed="1" x14ac:dyDescent="0.35">
      <c r="A212" s="9" t="s">
        <v>179</v>
      </c>
      <c r="B212" s="16">
        <v>773</v>
      </c>
      <c r="C212" s="28"/>
      <c r="D212" s="29"/>
      <c r="E212" s="70">
        <v>0</v>
      </c>
      <c r="F212" s="20"/>
      <c r="G212" s="20">
        <f t="shared" si="12"/>
        <v>0</v>
      </c>
      <c r="H212" s="20">
        <v>0</v>
      </c>
      <c r="I212" s="20"/>
      <c r="J212" s="13">
        <f t="shared" si="10"/>
        <v>0</v>
      </c>
      <c r="K212" s="20">
        <v>0</v>
      </c>
      <c r="L212" s="20"/>
      <c r="M212" s="56">
        <f t="shared" si="11"/>
        <v>0</v>
      </c>
    </row>
    <row r="213" spans="1:13" ht="77.5" x14ac:dyDescent="0.35">
      <c r="A213" s="9"/>
      <c r="B213" s="16"/>
      <c r="C213" s="26" t="s">
        <v>217</v>
      </c>
      <c r="D213" s="23" t="s">
        <v>218</v>
      </c>
      <c r="E213" s="70">
        <v>312894</v>
      </c>
      <c r="F213" s="20"/>
      <c r="G213" s="20">
        <f t="shared" si="12"/>
        <v>312894</v>
      </c>
      <c r="H213" s="20">
        <v>312894</v>
      </c>
      <c r="I213" s="20"/>
      <c r="J213" s="13">
        <f t="shared" si="10"/>
        <v>312894</v>
      </c>
      <c r="K213" s="20">
        <v>317066</v>
      </c>
      <c r="L213" s="20"/>
      <c r="M213" s="56">
        <f t="shared" si="11"/>
        <v>317066</v>
      </c>
    </row>
    <row r="214" spans="1:13" ht="56.5" x14ac:dyDescent="0.35">
      <c r="A214" s="9"/>
      <c r="B214" s="16"/>
      <c r="C214" s="26" t="s">
        <v>252</v>
      </c>
      <c r="D214" s="103" t="s">
        <v>253</v>
      </c>
      <c r="E214" s="70">
        <v>0</v>
      </c>
      <c r="F214" s="20">
        <v>6675</v>
      </c>
      <c r="G214" s="20">
        <f t="shared" si="12"/>
        <v>6675</v>
      </c>
      <c r="H214" s="20">
        <v>0</v>
      </c>
      <c r="I214" s="20"/>
      <c r="J214" s="13">
        <f t="shared" si="10"/>
        <v>0</v>
      </c>
      <c r="K214" s="20">
        <v>0</v>
      </c>
      <c r="L214" s="20"/>
      <c r="M214" s="56">
        <f t="shared" si="11"/>
        <v>0</v>
      </c>
    </row>
    <row r="215" spans="1:13" ht="62" x14ac:dyDescent="0.35">
      <c r="A215" s="9"/>
      <c r="B215" s="16"/>
      <c r="C215" s="26" t="s">
        <v>214</v>
      </c>
      <c r="D215" s="23" t="s">
        <v>215</v>
      </c>
      <c r="E215" s="70">
        <v>131027</v>
      </c>
      <c r="F215" s="20"/>
      <c r="G215" s="20">
        <f t="shared" si="12"/>
        <v>131027</v>
      </c>
      <c r="H215" s="20">
        <v>131027</v>
      </c>
      <c r="I215" s="20"/>
      <c r="J215" s="13">
        <f t="shared" si="10"/>
        <v>131027</v>
      </c>
      <c r="K215" s="20">
        <v>0</v>
      </c>
      <c r="L215" s="20"/>
      <c r="M215" s="56">
        <f t="shared" si="11"/>
        <v>0</v>
      </c>
    </row>
    <row r="216" spans="1:13" ht="155" x14ac:dyDescent="0.35">
      <c r="A216" s="9"/>
      <c r="B216" s="16"/>
      <c r="C216" s="26" t="s">
        <v>262</v>
      </c>
      <c r="D216" s="23" t="s">
        <v>263</v>
      </c>
      <c r="E216" s="70">
        <v>33990.5</v>
      </c>
      <c r="F216" s="20"/>
      <c r="G216" s="20">
        <f t="shared" si="12"/>
        <v>33990.5</v>
      </c>
      <c r="H216" s="20">
        <v>33696.300000000003</v>
      </c>
      <c r="I216" s="20"/>
      <c r="J216" s="13">
        <f t="shared" si="10"/>
        <v>33696.300000000003</v>
      </c>
      <c r="K216" s="20">
        <v>33642.800000000003</v>
      </c>
      <c r="L216" s="20"/>
      <c r="M216" s="56">
        <f t="shared" si="11"/>
        <v>33642.800000000003</v>
      </c>
    </row>
    <row r="217" spans="1:13" ht="46.5" x14ac:dyDescent="0.35">
      <c r="A217" s="4"/>
      <c r="B217" s="16"/>
      <c r="C217" s="26" t="s">
        <v>90</v>
      </c>
      <c r="D217" s="23" t="s">
        <v>264</v>
      </c>
      <c r="E217" s="70">
        <v>402801</v>
      </c>
      <c r="F217" s="20"/>
      <c r="G217" s="20">
        <f t="shared" si="12"/>
        <v>402801</v>
      </c>
      <c r="H217" s="20">
        <v>0</v>
      </c>
      <c r="I217" s="20"/>
      <c r="J217" s="13">
        <f t="shared" si="10"/>
        <v>0</v>
      </c>
      <c r="K217" s="20">
        <v>0</v>
      </c>
      <c r="L217" s="20"/>
      <c r="M217" s="56">
        <f t="shared" si="11"/>
        <v>0</v>
      </c>
    </row>
    <row r="218" spans="1:13" ht="15.5" outlineLevel="1" x14ac:dyDescent="0.35">
      <c r="A218" s="4"/>
      <c r="B218" s="16"/>
      <c r="C218" s="26"/>
      <c r="D218" s="23"/>
      <c r="E218" s="70">
        <v>0</v>
      </c>
      <c r="F218" s="20"/>
      <c r="G218" s="20">
        <f t="shared" si="12"/>
        <v>0</v>
      </c>
      <c r="H218" s="20">
        <v>0</v>
      </c>
      <c r="I218" s="20"/>
      <c r="J218" s="13">
        <f t="shared" si="10"/>
        <v>0</v>
      </c>
      <c r="K218" s="20">
        <v>0</v>
      </c>
      <c r="L218" s="20"/>
      <c r="M218" s="56">
        <f t="shared" si="11"/>
        <v>0</v>
      </c>
    </row>
    <row r="219" spans="1:13" ht="15.5" outlineLevel="1" x14ac:dyDescent="0.35">
      <c r="A219" s="4"/>
      <c r="B219" s="16"/>
      <c r="C219" s="26"/>
      <c r="D219" s="23"/>
      <c r="E219" s="70">
        <v>0</v>
      </c>
      <c r="F219" s="20"/>
      <c r="G219" s="20">
        <f t="shared" si="12"/>
        <v>0</v>
      </c>
      <c r="H219" s="20">
        <v>0</v>
      </c>
      <c r="I219" s="20"/>
      <c r="J219" s="13">
        <f t="shared" si="10"/>
        <v>0</v>
      </c>
      <c r="K219" s="20">
        <v>0</v>
      </c>
      <c r="L219" s="20"/>
      <c r="M219" s="56">
        <f t="shared" si="11"/>
        <v>0</v>
      </c>
    </row>
    <row r="220" spans="1:13" ht="52" outlineLevel="1" collapsed="1" x14ac:dyDescent="0.35">
      <c r="A220" s="8" t="s">
        <v>170</v>
      </c>
      <c r="B220" s="16">
        <v>753</v>
      </c>
      <c r="C220" s="26"/>
      <c r="D220" s="23"/>
      <c r="E220" s="70">
        <v>0</v>
      </c>
      <c r="F220" s="20"/>
      <c r="G220" s="20">
        <f t="shared" si="12"/>
        <v>0</v>
      </c>
      <c r="H220" s="20">
        <v>0</v>
      </c>
      <c r="I220" s="20"/>
      <c r="J220" s="13">
        <f t="shared" si="10"/>
        <v>0</v>
      </c>
      <c r="K220" s="20">
        <v>0</v>
      </c>
      <c r="L220" s="20"/>
      <c r="M220" s="56">
        <f t="shared" si="11"/>
        <v>0</v>
      </c>
    </row>
    <row r="221" spans="1:13" ht="15.5" outlineLevel="1" x14ac:dyDescent="0.35">
      <c r="A221" s="4"/>
      <c r="B221" s="16"/>
      <c r="C221" s="26"/>
      <c r="D221" s="23"/>
      <c r="E221" s="70">
        <v>0</v>
      </c>
      <c r="F221" s="20"/>
      <c r="G221" s="20">
        <f t="shared" si="12"/>
        <v>0</v>
      </c>
      <c r="H221" s="20">
        <v>0</v>
      </c>
      <c r="I221" s="20"/>
      <c r="J221" s="13">
        <f t="shared" si="10"/>
        <v>0</v>
      </c>
      <c r="K221" s="20">
        <v>0</v>
      </c>
      <c r="L221" s="20"/>
      <c r="M221" s="56">
        <f t="shared" si="11"/>
        <v>0</v>
      </c>
    </row>
    <row r="222" spans="1:13" ht="91" x14ac:dyDescent="0.35">
      <c r="A222" s="8" t="s">
        <v>176</v>
      </c>
      <c r="B222" s="16">
        <v>809</v>
      </c>
      <c r="C222" s="26" t="s">
        <v>159</v>
      </c>
      <c r="D222" s="23" t="s">
        <v>160</v>
      </c>
      <c r="E222" s="70">
        <v>100000</v>
      </c>
      <c r="F222" s="20"/>
      <c r="G222" s="20">
        <f t="shared" si="12"/>
        <v>100000</v>
      </c>
      <c r="H222" s="20">
        <v>0</v>
      </c>
      <c r="I222" s="20"/>
      <c r="J222" s="13">
        <f t="shared" si="10"/>
        <v>0</v>
      </c>
      <c r="K222" s="20">
        <v>0</v>
      </c>
      <c r="L222" s="20"/>
      <c r="M222" s="56">
        <f t="shared" si="11"/>
        <v>0</v>
      </c>
    </row>
    <row r="223" spans="1:13" ht="65.5" outlineLevel="1" x14ac:dyDescent="0.35">
      <c r="A223" s="9" t="s">
        <v>183</v>
      </c>
      <c r="B223" s="16">
        <v>743</v>
      </c>
      <c r="C223" s="26"/>
      <c r="D223" s="23"/>
      <c r="E223" s="70">
        <v>0</v>
      </c>
      <c r="F223" s="20"/>
      <c r="G223" s="20">
        <f t="shared" si="12"/>
        <v>0</v>
      </c>
      <c r="H223" s="20">
        <v>0</v>
      </c>
      <c r="I223" s="20"/>
      <c r="J223" s="13">
        <f t="shared" si="10"/>
        <v>0</v>
      </c>
      <c r="K223" s="20">
        <v>0</v>
      </c>
      <c r="L223" s="20"/>
      <c r="M223" s="56">
        <f t="shared" si="11"/>
        <v>0</v>
      </c>
    </row>
    <row r="224" spans="1:13" ht="15.5" outlineLevel="1" x14ac:dyDescent="0.35">
      <c r="A224" s="9"/>
      <c r="B224" s="16"/>
      <c r="C224" s="26"/>
      <c r="D224" s="23"/>
      <c r="E224" s="70">
        <v>0</v>
      </c>
      <c r="F224" s="20"/>
      <c r="G224" s="20">
        <f t="shared" si="12"/>
        <v>0</v>
      </c>
      <c r="H224" s="20">
        <v>0</v>
      </c>
      <c r="I224" s="20"/>
      <c r="J224" s="13">
        <f t="shared" si="10"/>
        <v>0</v>
      </c>
      <c r="K224" s="20">
        <v>0</v>
      </c>
      <c r="L224" s="20"/>
      <c r="M224" s="56">
        <f t="shared" si="11"/>
        <v>0</v>
      </c>
    </row>
    <row r="225" spans="1:13" ht="15.5" outlineLevel="1" x14ac:dyDescent="0.35">
      <c r="A225" s="4"/>
      <c r="B225" s="16"/>
      <c r="C225" s="26"/>
      <c r="D225" s="23"/>
      <c r="E225" s="70">
        <v>0</v>
      </c>
      <c r="F225" s="20"/>
      <c r="G225" s="20">
        <f t="shared" si="12"/>
        <v>0</v>
      </c>
      <c r="H225" s="20">
        <v>0</v>
      </c>
      <c r="I225" s="20"/>
      <c r="J225" s="13">
        <f t="shared" si="10"/>
        <v>0</v>
      </c>
      <c r="K225" s="20">
        <v>0</v>
      </c>
      <c r="L225" s="20"/>
      <c r="M225" s="56">
        <f t="shared" si="11"/>
        <v>0</v>
      </c>
    </row>
    <row r="226" spans="1:13" ht="78" x14ac:dyDescent="0.35">
      <c r="A226" s="8" t="s">
        <v>164</v>
      </c>
      <c r="B226" s="16">
        <v>734</v>
      </c>
      <c r="C226" s="26" t="s">
        <v>76</v>
      </c>
      <c r="D226" s="23" t="s">
        <v>109</v>
      </c>
      <c r="E226" s="70">
        <v>61</v>
      </c>
      <c r="F226" s="20"/>
      <c r="G226" s="20">
        <f t="shared" si="12"/>
        <v>61</v>
      </c>
      <c r="H226" s="20">
        <v>61</v>
      </c>
      <c r="I226" s="20"/>
      <c r="J226" s="13">
        <f t="shared" si="10"/>
        <v>61</v>
      </c>
      <c r="K226" s="20">
        <v>67.8</v>
      </c>
      <c r="L226" s="20"/>
      <c r="M226" s="56">
        <f t="shared" si="11"/>
        <v>67.8</v>
      </c>
    </row>
    <row r="227" spans="1:13" ht="15.5" outlineLevel="1" x14ac:dyDescent="0.35">
      <c r="A227" s="4"/>
      <c r="B227" s="16"/>
      <c r="C227" s="26"/>
      <c r="D227" s="23"/>
      <c r="E227" s="70">
        <v>0</v>
      </c>
      <c r="F227" s="20"/>
      <c r="G227" s="20">
        <f t="shared" si="12"/>
        <v>0</v>
      </c>
      <c r="H227" s="20">
        <v>0</v>
      </c>
      <c r="I227" s="20"/>
      <c r="J227" s="13">
        <f t="shared" si="10"/>
        <v>0</v>
      </c>
      <c r="K227" s="20">
        <v>0</v>
      </c>
      <c r="L227" s="20"/>
      <c r="M227" s="56">
        <f t="shared" si="11"/>
        <v>0</v>
      </c>
    </row>
    <row r="228" spans="1:13" ht="77.5" x14ac:dyDescent="0.35">
      <c r="A228" s="4"/>
      <c r="B228" s="16"/>
      <c r="C228" s="26" t="s">
        <v>216</v>
      </c>
      <c r="D228" s="23" t="s">
        <v>250</v>
      </c>
      <c r="E228" s="70">
        <v>13950</v>
      </c>
      <c r="F228" s="20"/>
      <c r="G228" s="20">
        <f t="shared" si="12"/>
        <v>13950</v>
      </c>
      <c r="H228" s="20">
        <v>0</v>
      </c>
      <c r="I228" s="20"/>
      <c r="J228" s="13">
        <f t="shared" si="10"/>
        <v>0</v>
      </c>
      <c r="K228" s="20">
        <v>0</v>
      </c>
      <c r="L228" s="20"/>
      <c r="M228" s="56">
        <f t="shared" si="11"/>
        <v>0</v>
      </c>
    </row>
    <row r="229" spans="1:13" ht="46.5" x14ac:dyDescent="0.35">
      <c r="A229" s="4"/>
      <c r="B229" s="16"/>
      <c r="C229" s="26" t="s">
        <v>307</v>
      </c>
      <c r="D229" s="23" t="s">
        <v>308</v>
      </c>
      <c r="E229" s="70"/>
      <c r="F229" s="20">
        <f>20662.2+29141.4+2721.2</f>
        <v>52524.800000000003</v>
      </c>
      <c r="G229" s="20">
        <f t="shared" si="12"/>
        <v>52524.800000000003</v>
      </c>
      <c r="H229" s="20"/>
      <c r="I229" s="20"/>
      <c r="J229" s="13"/>
      <c r="K229" s="20"/>
      <c r="L229" s="20"/>
      <c r="M229" s="56"/>
    </row>
    <row r="230" spans="1:13" ht="36" customHeight="1" x14ac:dyDescent="0.3">
      <c r="A230" s="4"/>
      <c r="B230" s="16"/>
      <c r="C230" s="91" t="s">
        <v>305</v>
      </c>
      <c r="D230" s="25" t="s">
        <v>12</v>
      </c>
      <c r="E230" s="92"/>
      <c r="F230" s="19">
        <f>F232</f>
        <v>100057.55</v>
      </c>
      <c r="G230" s="19">
        <f t="shared" si="12"/>
        <v>100057.55</v>
      </c>
      <c r="H230" s="19"/>
      <c r="I230" s="19">
        <f>I232</f>
        <v>198874.73</v>
      </c>
      <c r="J230" s="11">
        <f t="shared" si="10"/>
        <v>198874.73</v>
      </c>
      <c r="K230" s="93"/>
      <c r="L230" s="19">
        <f>L232</f>
        <v>0</v>
      </c>
      <c r="M230" s="51">
        <f t="shared" si="11"/>
        <v>0</v>
      </c>
    </row>
    <row r="231" spans="1:13" ht="56.25" customHeight="1" outlineLevel="1" x14ac:dyDescent="0.35">
      <c r="A231" s="4"/>
      <c r="B231" s="16"/>
      <c r="C231" s="94"/>
      <c r="D231" s="23"/>
      <c r="E231" s="95"/>
      <c r="F231" s="20"/>
      <c r="G231" s="20"/>
      <c r="H231" s="20"/>
      <c r="I231" s="20"/>
      <c r="J231" s="13"/>
      <c r="K231" s="96"/>
      <c r="L231" s="20"/>
      <c r="M231" s="53"/>
    </row>
    <row r="232" spans="1:13" ht="132" customHeight="1" thickBot="1" x14ac:dyDescent="0.4">
      <c r="A232" s="4"/>
      <c r="B232" s="16"/>
      <c r="C232" s="97" t="s">
        <v>147</v>
      </c>
      <c r="D232" s="27" t="s">
        <v>304</v>
      </c>
      <c r="E232" s="98"/>
      <c r="F232" s="61">
        <v>100057.55</v>
      </c>
      <c r="G232" s="61">
        <f t="shared" si="12"/>
        <v>100057.55</v>
      </c>
      <c r="H232" s="61"/>
      <c r="I232" s="61">
        <v>198874.73</v>
      </c>
      <c r="J232" s="57">
        <f t="shared" si="10"/>
        <v>198874.73</v>
      </c>
      <c r="K232" s="99"/>
      <c r="L232" s="61"/>
      <c r="M232" s="58">
        <f t="shared" si="11"/>
        <v>0</v>
      </c>
    </row>
    <row r="233" spans="1:13" ht="15" outlineLevel="1" x14ac:dyDescent="0.3">
      <c r="A233" s="4"/>
      <c r="B233" s="16"/>
      <c r="M233" s="83"/>
    </row>
    <row r="234" spans="1:13" ht="15" outlineLevel="1" x14ac:dyDescent="0.3">
      <c r="A234" s="4"/>
      <c r="B234" s="16"/>
      <c r="C234" s="166" t="s">
        <v>310</v>
      </c>
      <c r="D234" s="166"/>
      <c r="E234" s="166"/>
      <c r="F234" s="166"/>
      <c r="G234" s="166"/>
      <c r="H234" s="166"/>
      <c r="I234" s="166"/>
      <c r="J234" s="166"/>
      <c r="K234" s="166"/>
      <c r="L234" s="166"/>
      <c r="M234" s="166"/>
    </row>
    <row r="235" spans="1:13" ht="15" outlineLevel="1" x14ac:dyDescent="0.3">
      <c r="A235" s="4"/>
      <c r="B235" s="16"/>
      <c r="M235" s="83"/>
    </row>
    <row r="236" spans="1:13" ht="15" outlineLevel="1" x14ac:dyDescent="0.3">
      <c r="A236" s="4"/>
      <c r="B236" s="16"/>
      <c r="M236" s="83"/>
    </row>
    <row r="237" spans="1:13" ht="15" outlineLevel="1" x14ac:dyDescent="0.3">
      <c r="A237" s="4"/>
      <c r="B237" s="16"/>
      <c r="M237" s="83"/>
    </row>
    <row r="238" spans="1:13" ht="15" outlineLevel="1" x14ac:dyDescent="0.3">
      <c r="A238" s="4"/>
      <c r="B238" s="16"/>
      <c r="M238" s="83"/>
    </row>
    <row r="239" spans="1:13" s="3" customFormat="1" ht="15" outlineLevel="1" x14ac:dyDescent="0.3">
      <c r="A239" s="5"/>
      <c r="B239" s="16"/>
      <c r="E239" s="33"/>
      <c r="F239" s="33"/>
      <c r="G239" s="33"/>
      <c r="H239" s="33"/>
      <c r="I239" s="33"/>
      <c r="J239" s="33"/>
      <c r="K239" s="33"/>
      <c r="L239" s="33"/>
      <c r="M239" s="83"/>
    </row>
    <row r="240" spans="1:13" ht="15" outlineLevel="1" x14ac:dyDescent="0.3">
      <c r="A240" s="4"/>
      <c r="B240" s="16"/>
      <c r="M240" s="83"/>
    </row>
    <row r="241" spans="1:13" ht="15" outlineLevel="1" x14ac:dyDescent="0.3">
      <c r="A241" s="4"/>
      <c r="B241" s="16"/>
      <c r="M241" s="83"/>
    </row>
    <row r="242" spans="1:13" ht="15" outlineLevel="1" x14ac:dyDescent="0.3">
      <c r="A242" s="4"/>
      <c r="B242" s="16"/>
      <c r="M242" s="83"/>
    </row>
    <row r="243" spans="1:13" ht="15" outlineLevel="1" x14ac:dyDescent="0.3">
      <c r="A243" s="4"/>
      <c r="B243" s="16"/>
      <c r="M243" s="83"/>
    </row>
    <row r="244" spans="1:13" ht="15" outlineLevel="1" x14ac:dyDescent="0.3">
      <c r="A244" s="4"/>
      <c r="B244" s="16"/>
      <c r="M244" s="83"/>
    </row>
    <row r="245" spans="1:13" ht="15" outlineLevel="1" x14ac:dyDescent="0.3">
      <c r="A245" s="81"/>
      <c r="B245" s="82"/>
      <c r="C245" s="81"/>
      <c r="D245" s="81"/>
      <c r="E245" s="84"/>
      <c r="F245" s="84"/>
      <c r="G245" s="84"/>
      <c r="H245" s="84"/>
      <c r="I245" s="84"/>
      <c r="J245" s="84"/>
      <c r="K245" s="84"/>
      <c r="L245" s="84"/>
      <c r="M245" s="83"/>
    </row>
    <row r="246" spans="1:13" ht="15" outlineLevel="1" x14ac:dyDescent="0.3">
      <c r="A246" s="81"/>
      <c r="B246" s="82"/>
      <c r="C246" s="81"/>
      <c r="D246" s="81"/>
      <c r="E246" s="84"/>
      <c r="F246" s="84"/>
      <c r="G246" s="84"/>
      <c r="H246" s="84"/>
      <c r="I246" s="84"/>
      <c r="J246" s="84"/>
      <c r="K246" s="84"/>
      <c r="L246" s="84"/>
      <c r="M246" s="83"/>
    </row>
    <row r="247" spans="1:13" ht="15" outlineLevel="1" x14ac:dyDescent="0.3">
      <c r="A247" s="81"/>
      <c r="B247" s="82"/>
      <c r="C247" s="81"/>
      <c r="D247" s="81"/>
      <c r="E247" s="84"/>
      <c r="F247" s="84"/>
      <c r="G247" s="84"/>
      <c r="H247" s="84"/>
      <c r="I247" s="84"/>
      <c r="J247" s="84"/>
      <c r="K247" s="84"/>
      <c r="L247" s="84"/>
      <c r="M247" s="83"/>
    </row>
    <row r="248" spans="1:13" ht="15" x14ac:dyDescent="0.3">
      <c r="B248" s="7"/>
      <c r="M248" s="84"/>
    </row>
    <row r="249" spans="1:13" x14ac:dyDescent="0.3">
      <c r="M249" s="84"/>
    </row>
    <row r="250" spans="1:13" x14ac:dyDescent="0.3">
      <c r="C250" s="166"/>
      <c r="D250" s="166"/>
      <c r="E250" s="166"/>
      <c r="F250" s="166"/>
      <c r="G250" s="166"/>
      <c r="H250" s="166"/>
      <c r="I250" s="166"/>
      <c r="J250" s="166"/>
      <c r="K250" s="166"/>
      <c r="L250" s="74"/>
      <c r="M250" s="74"/>
    </row>
  </sheetData>
  <autoFilter ref="A9:K244"/>
  <mergeCells count="12">
    <mergeCell ref="C250:K250"/>
    <mergeCell ref="C7:K7"/>
    <mergeCell ref="H6:K6"/>
    <mergeCell ref="E8:M8"/>
    <mergeCell ref="G1:M1"/>
    <mergeCell ref="G3:M3"/>
    <mergeCell ref="C234:M234"/>
    <mergeCell ref="G2:M2"/>
    <mergeCell ref="G4:M4"/>
    <mergeCell ref="C5:M5"/>
    <mergeCell ref="C8:C9"/>
    <mergeCell ref="D8:D9"/>
  </mergeCells>
  <printOptions horizontalCentered="1"/>
  <pageMargins left="0.78740157480314965" right="0.78740157480314965" top="0.78740157480314965" bottom="0.78740157480314965" header="0.51181102362204722" footer="0.51181102362204722"/>
  <pageSetup paperSize="9" scale="49" firstPageNumber="7" fitToHeight="0" orientation="portrait" useFirstPageNumber="1"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4</vt:i4>
      </vt:variant>
    </vt:vector>
  </HeadingPairs>
  <TitlesOfParts>
    <vt:vector size="6" baseType="lpstr">
      <vt:lpstr>доходы 2022 (3)</vt:lpstr>
      <vt:lpstr>доходы 2022 (2)</vt:lpstr>
      <vt:lpstr>'доходы 2022 (2)'!Заголовки_для_печати</vt:lpstr>
      <vt:lpstr>'доходы 2022 (3)'!Заголовки_для_печати</vt:lpstr>
      <vt:lpstr>'доходы 2022 (2)'!Область_печати</vt:lpstr>
      <vt:lpstr>'доходы 2022 (3)'!Область_печати</vt:lpstr>
    </vt:vector>
  </TitlesOfParts>
  <Company>Мин. фин. РСО-Алания</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Bud1</dc:creator>
  <cp:lastModifiedBy>Ходова</cp:lastModifiedBy>
  <cp:lastPrinted>2023-10-12T15:45:40Z</cp:lastPrinted>
  <dcterms:created xsi:type="dcterms:W3CDTF">2011-12-06T14:26:08Z</dcterms:created>
  <dcterms:modified xsi:type="dcterms:W3CDTF">2023-10-12T15:45:42Z</dcterms:modified>
</cp:coreProperties>
</file>